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stanfo\Desktop\TRIP\"/>
    </mc:Choice>
  </mc:AlternateContent>
  <bookViews>
    <workbookView xWindow="450" yWindow="75" windowWidth="22245" windowHeight="11970" activeTab="1"/>
  </bookViews>
  <sheets>
    <sheet name="YTD Match Distributions" sheetId="1" r:id="rId1"/>
    <sheet name="YTD Submitted, Pending Review " sheetId="2" r:id="rId2"/>
  </sheets>
  <definedNames>
    <definedName name="_xlnm._FilterDatabase" localSheetId="1" hidden="1">'YTD Submitted, Pending Review '!$A$3:$H$4</definedName>
  </definedNames>
  <calcPr calcId="152511"/>
</workbook>
</file>

<file path=xl/calcChain.xml><?xml version="1.0" encoding="utf-8"?>
<calcChain xmlns="http://schemas.openxmlformats.org/spreadsheetml/2006/main">
  <c r="G41" i="2" l="1"/>
  <c r="F41" i="2"/>
  <c r="D41" i="2"/>
  <c r="G6" i="2" l="1"/>
  <c r="G7" i="2" l="1"/>
  <c r="D75" i="2" l="1"/>
  <c r="G75" i="2"/>
  <c r="F75" i="2"/>
  <c r="F87" i="2"/>
  <c r="G85" i="2"/>
  <c r="G87" i="2" s="1"/>
  <c r="G4" i="1"/>
  <c r="G3" i="1"/>
  <c r="G13" i="1"/>
  <c r="F13" i="1"/>
  <c r="F15" i="1" s="1"/>
  <c r="F34" i="1" l="1"/>
  <c r="G32" i="1"/>
  <c r="F32" i="1"/>
  <c r="G68" i="1" l="1"/>
  <c r="F68" i="1"/>
  <c r="F179" i="1" l="1"/>
</calcChain>
</file>

<file path=xl/sharedStrings.xml><?xml version="1.0" encoding="utf-8"?>
<sst xmlns="http://schemas.openxmlformats.org/spreadsheetml/2006/main" count="847" uniqueCount="536">
  <si>
    <t>Deposit
Date</t>
  </si>
  <si>
    <t>THECB Control  #</t>
  </si>
  <si>
    <t>Donor Name</t>
  </si>
  <si>
    <t>Gift Amount</t>
  </si>
  <si>
    <t>Purpose</t>
  </si>
  <si>
    <t>TRIP Match</t>
  </si>
  <si>
    <t>Amount to Unit</t>
  </si>
  <si>
    <t xml:space="preserve">Unit  </t>
  </si>
  <si>
    <t>2010-56</t>
  </si>
  <si>
    <t>Houston Endowment, Inc. </t>
  </si>
  <si>
    <t>Various Research</t>
  </si>
  <si>
    <t xml:space="preserve">NA </t>
  </si>
  <si>
    <t>2010-57</t>
  </si>
  <si>
    <t>Madison Charitable Foundation       </t>
  </si>
  <si>
    <t>ERP Facilities</t>
  </si>
  <si>
    <t>ERP*</t>
  </si>
  <si>
    <t>2010-58</t>
  </si>
  <si>
    <t>Charles T. Bauer Foundation               </t>
  </si>
  <si>
    <t>Chairs &amp; Profs</t>
  </si>
  <si>
    <t>Bauer</t>
  </si>
  <si>
    <t>2010-59</t>
  </si>
  <si>
    <t>Cullen Trust for Education            </t>
  </si>
  <si>
    <t>TCSUH</t>
  </si>
  <si>
    <t>2010-60</t>
  </si>
  <si>
    <t>Devon Energy</t>
  </si>
  <si>
    <t>Petroleum Undergrad Research Lab</t>
  </si>
  <si>
    <t>2010-61</t>
  </si>
  <si>
    <t>William C. Miller                              </t>
  </si>
  <si>
    <t>Chair ENG</t>
  </si>
  <si>
    <t>ERP</t>
  </si>
  <si>
    <t>2010-62</t>
  </si>
  <si>
    <t>Welch Foundation</t>
  </si>
  <si>
    <t>Research Chemistry</t>
  </si>
  <si>
    <t>2010-63</t>
  </si>
  <si>
    <t>MD Anderson Foundation            </t>
  </si>
  <si>
    <t>SERC &amp; 
Arte Publico</t>
  </si>
  <si>
    <t>2010-64</t>
  </si>
  <si>
    <t>Society of Petroleum Engineers</t>
  </si>
  <si>
    <t>Professorship ENG</t>
  </si>
  <si>
    <t>2010-65</t>
  </si>
  <si>
    <t>Massad Family Research Endow           </t>
  </si>
  <si>
    <t>Research Endowment HRM</t>
  </si>
  <si>
    <t>2010-66</t>
  </si>
  <si>
    <t>Essilor of America</t>
  </si>
  <si>
    <t>Vision Research Inst</t>
  </si>
  <si>
    <t>Total Approved ($2,379,617 paid FY10; $ 2,141,655 paid FY11; $132,534 paid FY12)</t>
  </si>
  <si>
    <t>Less: Portion Allocated to Units</t>
  </si>
  <si>
    <t>Balance for Central Use</t>
  </si>
  <si>
    <t>* Provost matched music chair in same amount</t>
  </si>
  <si>
    <t>2009-90</t>
  </si>
  <si>
    <t>James S. McDonnel Foundation</t>
  </si>
  <si>
    <t>2009-92</t>
  </si>
  <si>
    <t>Conrad N Hilton Foundation</t>
  </si>
  <si>
    <t>2010-28</t>
  </si>
  <si>
    <t>2010-09</t>
  </si>
  <si>
    <t>Eureka Genomics</t>
  </si>
  <si>
    <t>2010-19</t>
  </si>
  <si>
    <t>Charles T. Bauer Foundation</t>
  </si>
  <si>
    <t>2010-25</t>
  </si>
  <si>
    <t>2010-26</t>
  </si>
  <si>
    <t>Texas Greater Foundation</t>
  </si>
  <si>
    <t>Minnette Robinson</t>
  </si>
  <si>
    <t>Jewish Community Foundation</t>
  </si>
  <si>
    <t>Richard Galamba</t>
  </si>
  <si>
    <t>Beckman Foundation</t>
  </si>
  <si>
    <t>2010-67</t>
  </si>
  <si>
    <t>2011-06</t>
  </si>
  <si>
    <t>William Miller</t>
  </si>
  <si>
    <t>2011-08</t>
  </si>
  <si>
    <t>Houston Endowment</t>
  </si>
  <si>
    <t>2011-14</t>
  </si>
  <si>
    <t>Marion Kochi</t>
  </si>
  <si>
    <t>2011-19</t>
  </si>
  <si>
    <t>M. D. Anderson Foundation</t>
  </si>
  <si>
    <t xml:space="preserve"> Bauer </t>
  </si>
  <si>
    <t xml:space="preserve"> Bauer - Wolff Center </t>
  </si>
  <si>
    <t xml:space="preserve"> ERP </t>
  </si>
  <si>
    <t xml:space="preserve">Massad Research Endowment HRM </t>
  </si>
  <si>
    <t xml:space="preserve">Bioinformatics Database </t>
  </si>
  <si>
    <t xml:space="preserve">Research: Faculty &amp; Facilities Support </t>
  </si>
  <si>
    <t xml:space="preserve">Research
Biology &amp; Biochem </t>
  </si>
  <si>
    <t xml:space="preserve">Research Stipends </t>
  </si>
  <si>
    <t xml:space="preserve">Robinson Endow Entrepreneurship </t>
  </si>
  <si>
    <t xml:space="preserve">Research: Elec Struct Amorphus Matter </t>
  </si>
  <si>
    <t xml:space="preserve">Business College Research Support </t>
  </si>
  <si>
    <t xml:space="preserve">ENG Chair  </t>
  </si>
  <si>
    <t xml:space="preserve">PhD and Research Production </t>
  </si>
  <si>
    <t xml:space="preserve">Endowed Graduate Fellowships in Chemistry </t>
  </si>
  <si>
    <t xml:space="preserve">Research Facilities
SERCC </t>
  </si>
  <si>
    <t>Note: Preapproval by provost was received for unit to retain 50% or 100% (see "amount to unit" column for actual) of match amount.</t>
  </si>
  <si>
    <t>An additional $132,534 was received as part of FY12 payment for residual balance owed from FY2010 and FY2011 payments</t>
  </si>
  <si>
    <t>Matched TRIP Gifts Paid Fiscal Year 2010 &amp; 2011 (Paid 2010, 2011, and 2012)</t>
  </si>
  <si>
    <t>Matched TRIP Gifts Paid Fiscal Year 2012</t>
  </si>
  <si>
    <t>2011-27</t>
  </si>
  <si>
    <t>Architecture</t>
  </si>
  <si>
    <t>2011-28</t>
  </si>
  <si>
    <t>Project Management Institute</t>
  </si>
  <si>
    <t>Technology</t>
  </si>
  <si>
    <t>2011-31</t>
  </si>
  <si>
    <t>Anonymous (ConocoPhillips)</t>
  </si>
  <si>
    <t>Engineering</t>
  </si>
  <si>
    <t>2011-32</t>
  </si>
  <si>
    <t>Cullen Foundation</t>
  </si>
  <si>
    <t>NSM (Dr.Gunaratne)</t>
  </si>
  <si>
    <t>2011-58</t>
  </si>
  <si>
    <t>BUS</t>
  </si>
  <si>
    <t>2011-57</t>
  </si>
  <si>
    <t>NSM</t>
  </si>
  <si>
    <t>2011-67</t>
  </si>
  <si>
    <t>Greater Houston CF (Cullen)</t>
  </si>
  <si>
    <t>LASS CW</t>
  </si>
  <si>
    <t>2011-68</t>
  </si>
  <si>
    <t>Carey Shuart</t>
  </si>
  <si>
    <t>LIB</t>
  </si>
  <si>
    <t xml:space="preserve"> Research Archives </t>
  </si>
  <si>
    <t>Matched TRIP Gifts Paid Fiscal Year 2013</t>
  </si>
  <si>
    <t>2012-02</t>
  </si>
  <si>
    <t>Cummins, Inc</t>
  </si>
  <si>
    <t>ENG</t>
  </si>
  <si>
    <t>2012-08</t>
  </si>
  <si>
    <t>2012-17</t>
  </si>
  <si>
    <t>TEC</t>
  </si>
  <si>
    <t>2012-29</t>
  </si>
  <si>
    <t>2012-49</t>
  </si>
  <si>
    <t>Enterprise Products/Duncan Family</t>
  </si>
  <si>
    <t>LASS</t>
  </si>
  <si>
    <t>2012-64</t>
  </si>
  <si>
    <t>OPT</t>
  </si>
  <si>
    <t>2012-65</t>
  </si>
  <si>
    <t>ConocoPhillips</t>
  </si>
  <si>
    <t>2012-62</t>
  </si>
  <si>
    <t>Lillie Robertson/CJ Fund</t>
  </si>
  <si>
    <t>2012-75</t>
  </si>
  <si>
    <t>EDU</t>
  </si>
  <si>
    <t>2012-79</t>
  </si>
  <si>
    <t>Joel Sailors Estate</t>
  </si>
  <si>
    <t>2012-87</t>
  </si>
  <si>
    <t>BHP Billiton Petroleum</t>
  </si>
  <si>
    <t>2012-86</t>
  </si>
  <si>
    <t>2012-88</t>
  </si>
  <si>
    <t>W. M. Keck Foundation</t>
  </si>
  <si>
    <t>2012-93</t>
  </si>
  <si>
    <t>Hyenetek</t>
  </si>
  <si>
    <t>2013-01</t>
  </si>
  <si>
    <t xml:space="preserve">Total Approved and Paid </t>
  </si>
  <si>
    <t>Matched TRIP Gifts Paid by TRIP from Special Legislative Approved Funds - Fiscal Year 2013 Pt. 2</t>
  </si>
  <si>
    <t>2013-11</t>
  </si>
  <si>
    <t>ENG/NSM</t>
  </si>
  <si>
    <t>2013-15</t>
  </si>
  <si>
    <t>2013-24</t>
  </si>
  <si>
    <t>National Oilwell</t>
  </si>
  <si>
    <t>2013-28</t>
  </si>
  <si>
    <t>Arab-American Educational Fnd</t>
  </si>
  <si>
    <t>CLASS</t>
  </si>
  <si>
    <t>2013-32</t>
  </si>
  <si>
    <t>CT Bauer Foundation</t>
  </si>
  <si>
    <t>BAUER</t>
  </si>
  <si>
    <t>2013-64</t>
  </si>
  <si>
    <t>Enterprise Products (Duncan)</t>
  </si>
  <si>
    <t>Matched TRIP Gifts Paid Fiscal Year 2014</t>
  </si>
  <si>
    <t>Matched TRIP Gifts Paid Fiscal Year 2015</t>
  </si>
  <si>
    <t xml:space="preserve">Genome-based Research </t>
  </si>
  <si>
    <t xml:space="preserve">Petro ENG Research &amp; Engergy Research Park </t>
  </si>
  <si>
    <t xml:space="preserve">Technology Professorship </t>
  </si>
  <si>
    <t xml:space="preserve">ARC Green Design </t>
  </si>
  <si>
    <t xml:space="preserve">Faculty Recruitment &amp; Research: High-risk Child </t>
  </si>
  <si>
    <t xml:space="preserve">Vision research </t>
  </si>
  <si>
    <t xml:space="preserve">Energy Research Park </t>
  </si>
  <si>
    <t xml:space="preserve">Creative Writing Graduate Fellowships </t>
  </si>
  <si>
    <t xml:space="preserve">CREATE Research </t>
  </si>
  <si>
    <t xml:space="preserve">Economics Professorship </t>
  </si>
  <si>
    <t xml:space="preserve">Caribbean Basins Tectonics &amp; Hydrocarbons </t>
  </si>
  <si>
    <t xml:space="preserve">Chemistry Research </t>
  </si>
  <si>
    <t xml:space="preserve">Super Res. Chemical Imaging of Surfaces </t>
  </si>
  <si>
    <t xml:space="preserve">Graphene Research/CAM </t>
  </si>
  <si>
    <t xml:space="preserve">Faculty Research </t>
  </si>
  <si>
    <t xml:space="preserve">Bioinformatics </t>
  </si>
  <si>
    <t xml:space="preserve">Prof. Epling Research </t>
  </si>
  <si>
    <t xml:space="preserve">Geological Research </t>
  </si>
  <si>
    <t xml:space="preserve">Research Facilities ENG </t>
  </si>
  <si>
    <t xml:space="preserve">Modern Arab Studies Chair </t>
  </si>
  <si>
    <t xml:space="preserve">Chair, Creative Writing </t>
  </si>
  <si>
    <t xml:space="preserve">Quality Teacher Workforce </t>
  </si>
  <si>
    <t xml:space="preserve">Various Chem Research </t>
  </si>
  <si>
    <t xml:space="preserve">Submitted, Pending Review </t>
  </si>
  <si>
    <t>2015-095</t>
  </si>
  <si>
    <t>2015-099</t>
  </si>
  <si>
    <t>Robert and Margaret Sheriff</t>
  </si>
  <si>
    <t>Robert and Margaret Sheriff Professorship in Applied Geophysics endowment</t>
  </si>
  <si>
    <t>Potential TRIP Match</t>
  </si>
  <si>
    <t>Graduate fellowship endowment in School of Art</t>
  </si>
  <si>
    <t>2015-026</t>
  </si>
  <si>
    <t>2015-041</t>
  </si>
  <si>
    <t>2015-042</t>
  </si>
  <si>
    <t>2015-054</t>
  </si>
  <si>
    <t>2015-057</t>
  </si>
  <si>
    <t>2015-062</t>
  </si>
  <si>
    <t>2015-066</t>
  </si>
  <si>
    <t>2015-072</t>
  </si>
  <si>
    <t>2015-074</t>
  </si>
  <si>
    <t>2015-077</t>
  </si>
  <si>
    <t>2015-085</t>
  </si>
  <si>
    <t>John Moores</t>
  </si>
  <si>
    <t>Monterrey Institute of Technology and Higher Education</t>
  </si>
  <si>
    <t>The Cullen Foundation</t>
  </si>
  <si>
    <t>William &amp; Ella Owens Medical Research</t>
  </si>
  <si>
    <t>M.D. Anderson Foundation</t>
  </si>
  <si>
    <t>Hari and Anjali Agrawal</t>
  </si>
  <si>
    <t>Steven and Melissa Kean Charitable Foundation</t>
  </si>
  <si>
    <t>Lt. Governor Bill Hobby</t>
  </si>
  <si>
    <t>Molly and Doug Barnes</t>
  </si>
  <si>
    <t>Cameron</t>
  </si>
  <si>
    <t>Acquisition of Steinway pianos</t>
  </si>
  <si>
    <t>Richard Willson research in Engineering</t>
  </si>
  <si>
    <t>Endowed Chair in Social Work</t>
  </si>
  <si>
    <t xml:space="preserve">Roth Bose research </t>
  </si>
  <si>
    <t>Hobby School Initiative</t>
  </si>
  <si>
    <t>MREB construction</t>
  </si>
  <si>
    <t>Hobby School of Public Affairs Endowment</t>
  </si>
  <si>
    <t>College of Optometry Institute</t>
  </si>
  <si>
    <t>MREB Named Gift for lab space</t>
  </si>
  <si>
    <t>Endowment for faculty research in Petroleum Engineering</t>
  </si>
  <si>
    <t xml:space="preserve">Unit/College  </t>
  </si>
  <si>
    <t xml:space="preserve">Unit/College </t>
  </si>
  <si>
    <t>2014-76</t>
  </si>
  <si>
    <t>2014-82</t>
  </si>
  <si>
    <t>2014-84</t>
  </si>
  <si>
    <t>2014-86</t>
  </si>
  <si>
    <t>2014-107</t>
  </si>
  <si>
    <t>2014-108</t>
  </si>
  <si>
    <t>2014-105</t>
  </si>
  <si>
    <t>2014-121</t>
  </si>
  <si>
    <t>2014-125</t>
  </si>
  <si>
    <t>2014-135</t>
  </si>
  <si>
    <t>2015-015</t>
  </si>
  <si>
    <t>6/25/2014</t>
  </si>
  <si>
    <t>Agrawal Charitable Trust</t>
  </si>
  <si>
    <t>Shell International Exploration and Production, Inc.</t>
  </si>
  <si>
    <t>The Brown Foundation</t>
  </si>
  <si>
    <t>Direct Energy</t>
  </si>
  <si>
    <t>Lanfang Wanke Petroleum Technology Engineering</t>
  </si>
  <si>
    <t>SABIC Americas, Inc.</t>
  </si>
  <si>
    <t>The Welch Foundation</t>
  </si>
  <si>
    <t>Schlumberger Technology</t>
  </si>
  <si>
    <t>National Oilwell Varco</t>
  </si>
  <si>
    <t>Cummins, Inc.</t>
  </si>
  <si>
    <t>Shell Oil</t>
  </si>
  <si>
    <t>Medical sciences research</t>
  </si>
  <si>
    <t>Computer Science - Barbara Chapman, PI</t>
  </si>
  <si>
    <t>Research in Electrical and Computer Engineering</t>
  </si>
  <si>
    <t>Research in Petroleum Engineering</t>
  </si>
  <si>
    <t>Research in Chemical and Biomolecular Engineering</t>
  </si>
  <si>
    <t>Research in Chemistry and development of research center</t>
  </si>
  <si>
    <t>ERP research facilities</t>
  </si>
  <si>
    <t>Engineering research facilities</t>
  </si>
  <si>
    <t>Bill Epling research in Chemical and Biomolecular Engineering</t>
  </si>
  <si>
    <t>Expected TRIP Match</t>
  </si>
  <si>
    <t>2013-75</t>
  </si>
  <si>
    <t>2013-90</t>
  </si>
  <si>
    <t>2013-95</t>
  </si>
  <si>
    <t>2013-104</t>
  </si>
  <si>
    <t>2013-105</t>
  </si>
  <si>
    <t>2013-106</t>
  </si>
  <si>
    <t>2013-126</t>
  </si>
  <si>
    <t>2013-124</t>
  </si>
  <si>
    <t>2013-125</t>
  </si>
  <si>
    <t>2013-127</t>
  </si>
  <si>
    <t>2013-128</t>
  </si>
  <si>
    <t>2014-06</t>
  </si>
  <si>
    <t>2014-07</t>
  </si>
  <si>
    <t>2014-20</t>
  </si>
  <si>
    <t>2014-23</t>
  </si>
  <si>
    <t>2014-30</t>
  </si>
  <si>
    <t>2014-31</t>
  </si>
  <si>
    <t>2014-58</t>
  </si>
  <si>
    <t>2014-68</t>
  </si>
  <si>
    <t>Doug and Molly Barnes</t>
  </si>
  <si>
    <t>C.T. Bauer Foundation</t>
  </si>
  <si>
    <t>Mariette and Ronald Woestemeyer</t>
  </si>
  <si>
    <t>Hyenetek Corporation</t>
  </si>
  <si>
    <t>Brown Foundation</t>
  </si>
  <si>
    <t>Huffington Foundation</t>
  </si>
  <si>
    <t>TIRR Foundation</t>
  </si>
  <si>
    <t>Gayle Rettig</t>
  </si>
  <si>
    <t>Ali Daneshy</t>
  </si>
  <si>
    <t>Dan L. Duncan Family/Enterprise Products Company</t>
  </si>
  <si>
    <t>Funding for research facilities within vision institute</t>
  </si>
  <si>
    <t>Research and research facilities</t>
  </si>
  <si>
    <t>Research facilities and activities at Energy Research Park</t>
  </si>
  <si>
    <t xml:space="preserve">Research in Chemistry  </t>
  </si>
  <si>
    <t>India Studies postdoctoral fellows support</t>
  </si>
  <si>
    <t xml:space="preserve">Huffington-Woestemeyer Endowed Chair in Biomolecular Engineering </t>
  </si>
  <si>
    <t>Steven Pei research in the Center for Advanced Materials</t>
  </si>
  <si>
    <t>TEACH2LEAD Program in Education</t>
  </si>
  <si>
    <t>Research at Energy Research Park</t>
  </si>
  <si>
    <t>Purchase of Rehabilitation Rex robot in Engineering</t>
  </si>
  <si>
    <t>Research initiatives including technology upgrades, TBLC Program, faculty research awards, and faculty recruitment</t>
  </si>
  <si>
    <t>Naming agreement - Room 350 and 350A in HBSB</t>
  </si>
  <si>
    <t>MREB Facilities</t>
  </si>
  <si>
    <t>Ali Daneshy Endowed College Professorship in Petroleum Engineering</t>
  </si>
  <si>
    <t>Texas Consortium for High Risk Children Grant Agreement</t>
  </si>
  <si>
    <t>Research in Engineering</t>
  </si>
  <si>
    <t>GCSW</t>
  </si>
  <si>
    <t>Engineering Research Facilities</t>
  </si>
  <si>
    <t xml:space="preserve">UH TX Consortium for At Risk Children </t>
  </si>
  <si>
    <t xml:space="preserve">Various Research Support Bauer </t>
  </si>
  <si>
    <t>2015-104</t>
  </si>
  <si>
    <t>Subsea Engineering Computational Engineering Laboratory research in high-performance computing</t>
  </si>
  <si>
    <t>National Oilwell Varco*</t>
  </si>
  <si>
    <t>Joan Hohlt &amp; Roger Wich Foundation*</t>
  </si>
  <si>
    <t>*Indicates gift made through UH Foundation for Challenge Grant Matching program</t>
  </si>
  <si>
    <t>American Association of Drilling Engineers*</t>
  </si>
  <si>
    <t>2014-102</t>
  </si>
  <si>
    <t>CLASS Moores School of Music</t>
  </si>
  <si>
    <t>$385K of a $475K gift - Maintenance of Steinway pianos used in research by faculty and graduate assistants</t>
  </si>
  <si>
    <t>2015-121</t>
  </si>
  <si>
    <t>2015-122</t>
  </si>
  <si>
    <t>2015-125</t>
  </si>
  <si>
    <t>HEB Grocery Company</t>
  </si>
  <si>
    <t>CLASS/ Hobby School</t>
  </si>
  <si>
    <t>2015-142</t>
  </si>
  <si>
    <t>Support for Hugh Roy and Lillie Cranz Cullen University Professor of electrical and computer engineering</t>
  </si>
  <si>
    <t>The Cullen Trust for the Performing Arts</t>
  </si>
  <si>
    <t>TIRR Foundation*</t>
  </si>
  <si>
    <t>Research support for Steven Pei - Electrical and Computer Engineering</t>
  </si>
  <si>
    <t>Cummins Inc.</t>
  </si>
  <si>
    <t>Research for Bill Epling in the College of Engineering</t>
  </si>
  <si>
    <t>2015-143</t>
  </si>
  <si>
    <t>Mehta Family Foundation</t>
  </si>
  <si>
    <t>Multidisciplinary Research and Engineering Building</t>
  </si>
  <si>
    <t>2015-145</t>
  </si>
  <si>
    <t>2015-146</t>
  </si>
  <si>
    <t>Tianchan Technology Investment Company*</t>
  </si>
  <si>
    <t>Endowment for faculty chair for the Dean of the College of the Arts</t>
  </si>
  <si>
    <t>2015-152</t>
  </si>
  <si>
    <t>Support for MREB</t>
  </si>
  <si>
    <t>The George Foundation</t>
  </si>
  <si>
    <t>Faculty recruitment for UH expansion of academic programs at Sugar Land campus</t>
  </si>
  <si>
    <t>2015-157</t>
  </si>
  <si>
    <t>2016-007</t>
  </si>
  <si>
    <t>Hobby School - faculty research</t>
  </si>
  <si>
    <t>UH Sugar Land</t>
  </si>
  <si>
    <t>Annual Welch Foundation support for research in Chemistry</t>
  </si>
  <si>
    <t>2016-013</t>
  </si>
  <si>
    <t>Research in Hobby School</t>
  </si>
  <si>
    <t>Shell Oil Company</t>
  </si>
  <si>
    <t>Grant funds support Shale Play Infrastructure research project</t>
  </si>
  <si>
    <t>College of Technology</t>
  </si>
  <si>
    <t>2016-018</t>
  </si>
  <si>
    <t>Mary R. Lewis - Bequest</t>
  </si>
  <si>
    <t>Professorship Endowment in Children and Youth (GCSW)</t>
  </si>
  <si>
    <t>Graduate College of Social Work</t>
  </si>
  <si>
    <t>Prithvipal and Manmeet Likhari</t>
  </si>
  <si>
    <t>Construction in HBSB2 and research in College of Pharmacy</t>
  </si>
  <si>
    <t>College of Pharmacy</t>
  </si>
  <si>
    <t>2016-019</t>
  </si>
  <si>
    <t>2016-020</t>
  </si>
  <si>
    <t>Matched TRIP Gifts Paid Fiscal Year 2016</t>
  </si>
  <si>
    <t>Tokyo Electron, LLC</t>
  </si>
  <si>
    <t>Gift to Dept. of Chemical and Biomolecular Engineering to support Vincent Donnelly and Demetre Economou's research in diagnostics and modeling of plasma processing reactors</t>
  </si>
  <si>
    <t>2016-025</t>
  </si>
  <si>
    <t>2016-030</t>
  </si>
  <si>
    <t>Agriwal Charitable Trust</t>
  </si>
  <si>
    <t>2016-34</t>
  </si>
  <si>
    <t>Support of research facilities and research equipment for HBSB2</t>
  </si>
  <si>
    <t>Funding research activities in the Subsea Program in the College of Engineering</t>
  </si>
  <si>
    <t>2016-040</t>
  </si>
  <si>
    <t>2016-041</t>
  </si>
  <si>
    <t>2016-043</t>
  </si>
  <si>
    <t>Enterprise Products</t>
  </si>
  <si>
    <t>CLASS/Psychology</t>
  </si>
  <si>
    <t>Grant award for Consortium on High Risk Children</t>
  </si>
  <si>
    <t>Kleberg Foundation</t>
  </si>
  <si>
    <t>Support for Amy Sater's study: Establishment of a New Model for Large Scale Discovery Studies in Traumatic Brain Injury</t>
  </si>
  <si>
    <t>NSM/Biology</t>
  </si>
  <si>
    <t>Creation of the Brene Brown Endowed Chair</t>
  </si>
  <si>
    <t>Moores School of Music</t>
  </si>
  <si>
    <t>CLASS/Moores School of Music</t>
  </si>
  <si>
    <t>2016-50</t>
  </si>
  <si>
    <t>2016-051</t>
  </si>
  <si>
    <t>2016-052</t>
  </si>
  <si>
    <t>William and Ella Owens Medical Research Foundation</t>
  </si>
  <si>
    <t>NSM/Biology and Biochemistry</t>
  </si>
  <si>
    <t>AESF Foundation</t>
  </si>
  <si>
    <t>Support for Stanko Brankovic: "Crack Formation During Electrodeposition and Postdeposition Ageing of Thin Film Coatings"</t>
  </si>
  <si>
    <t xml:space="preserve">Engineering/Center for Integrated Bio and Nanosystems </t>
  </si>
  <si>
    <t>Support for Shin-Shim Steven Pei for graphen and 2-D materials and devices for energy applications</t>
  </si>
  <si>
    <t>Engineering/Electrical Engineering</t>
  </si>
  <si>
    <t xml:space="preserve">Graduate Fellowships for Hobby School </t>
  </si>
  <si>
    <t>2016-063</t>
  </si>
  <si>
    <t>2016-064</t>
  </si>
  <si>
    <t>2016-065</t>
  </si>
  <si>
    <t>Monzer Hourani/Medistar*</t>
  </si>
  <si>
    <t>Approved Total</t>
  </si>
  <si>
    <t>2016-068</t>
  </si>
  <si>
    <t>Paul C.W. and May P. Chern Chu</t>
  </si>
  <si>
    <t>Creation of the Paul C.W. Chu and May P. Chern Chu Endowed Chair in Condensed Matter Physics</t>
  </si>
  <si>
    <t>NSM/Physics</t>
  </si>
  <si>
    <t>2016-069</t>
  </si>
  <si>
    <t>Yongan Tong Pharmaceutical/Medical Company Ltd.</t>
  </si>
  <si>
    <t>Support for Ji Chen's research in MRI related device compatibility</t>
  </si>
  <si>
    <t>Support for Xiaoliu Zhang's research: "Alleviation of Neurotoxicity of Cancer Drugs" and " Combining T-Cell Therapy with Virotherapy for the treatment of pancreatic cancer"</t>
  </si>
  <si>
    <t>2016-083</t>
  </si>
  <si>
    <t>Tecnologico de Monterrey</t>
  </si>
  <si>
    <t>Collaborative research support with Tech de Monterrey on wearable robots and neuro-engineering that impacts motor function of spinal cord injury and stroke patients</t>
  </si>
  <si>
    <t>William Pryor</t>
  </si>
  <si>
    <t xml:space="preserve">Bequest funds used to establish a Professorship in the Department of English </t>
  </si>
  <si>
    <t>CLASS/English</t>
  </si>
  <si>
    <t>Andy and Barbara Gessner</t>
  </si>
  <si>
    <t>Funds creating an endowment in support of the Andy and Barbara Gessner Sales Competition Team</t>
  </si>
  <si>
    <t>Bauer College of Business</t>
  </si>
  <si>
    <t>2016-085</t>
  </si>
  <si>
    <t>2016-086</t>
  </si>
  <si>
    <t>Dazzio-Gutierrez Family Foundation</t>
  </si>
  <si>
    <t>Creation of an endowment to establish the Gutierrez Energy Management Institute</t>
  </si>
  <si>
    <t xml:space="preserve">Support for Richard Willson's research in biomolecular engineering </t>
  </si>
  <si>
    <t>2016-098</t>
  </si>
  <si>
    <t>2016-101</t>
  </si>
  <si>
    <t>College of Arts</t>
  </si>
  <si>
    <t>HEB</t>
  </si>
  <si>
    <t>CLASS/PSY</t>
  </si>
  <si>
    <t>HEB Graduate Fellowships Hobby Center for Public Policy</t>
  </si>
  <si>
    <t>2016-124</t>
  </si>
  <si>
    <t>2016-127</t>
  </si>
  <si>
    <t>Chemistry Research</t>
  </si>
  <si>
    <t>2016-130</t>
  </si>
  <si>
    <t>Pediatric Exoskeleton Research</t>
  </si>
  <si>
    <t>2016-141</t>
  </si>
  <si>
    <t>Sid Richardson Foundation</t>
  </si>
  <si>
    <t>COE</t>
  </si>
  <si>
    <t>ACE and CREATE; $100k each</t>
  </si>
  <si>
    <t>George Foundation</t>
  </si>
  <si>
    <t>*ENG</t>
  </si>
  <si>
    <t>UH Sugar Land Expansion and Faculty Recruitment</t>
  </si>
  <si>
    <t>$ -</t>
  </si>
  <si>
    <t>Reviewed, Status Confirmed by Coordinating Board June 2016</t>
  </si>
  <si>
    <t>2017-001R</t>
  </si>
  <si>
    <t>Potential Total</t>
  </si>
  <si>
    <t>Construction and research with the College of Pharmacy within HBSB II</t>
  </si>
  <si>
    <t>2017-011R</t>
  </si>
  <si>
    <t>*BAUER</t>
  </si>
  <si>
    <t>NA</t>
  </si>
  <si>
    <t>*CLASS</t>
  </si>
  <si>
    <t>*OPT</t>
  </si>
  <si>
    <t>NSM/ENG</t>
  </si>
  <si>
    <t>Anonymous</t>
  </si>
  <si>
    <t>Howard Hughes Medical Institute</t>
  </si>
  <si>
    <t>Sustaining Excellence STEM</t>
  </si>
  <si>
    <t>NSM,CACDS, EGR</t>
  </si>
  <si>
    <t>2017-018R</t>
  </si>
  <si>
    <t xml:space="preserve">Professor Endowment in Dept. of Earth and Atmospheric Sciences </t>
  </si>
  <si>
    <t>Law</t>
  </si>
  <si>
    <t>Stephen and Donna Greenlee</t>
  </si>
  <si>
    <t>Center for Excellence in Real Estate Endowment for the Real Estate Center</t>
  </si>
  <si>
    <t>Suzanne Booth</t>
  </si>
  <si>
    <t>2017-027</t>
  </si>
  <si>
    <t>Suzanne Booth Project Row Houses Fellowship Program</t>
  </si>
  <si>
    <t>Olshan Foundation</t>
  </si>
  <si>
    <t xml:space="preserve">Brene Brown Endowed Chair </t>
  </si>
  <si>
    <t>2017-021R</t>
  </si>
  <si>
    <t>2017-014</t>
  </si>
  <si>
    <t>CLASS/Hobby</t>
  </si>
  <si>
    <t>2017-040</t>
  </si>
  <si>
    <t>2017-036</t>
  </si>
  <si>
    <t>COA</t>
  </si>
  <si>
    <t>*Matching Funds were disbursed in August 2016.</t>
  </si>
  <si>
    <t>2017-047</t>
  </si>
  <si>
    <t>Cullen Foundation Endowed Chair for Biomed Eng. and Biomed Chem.</t>
  </si>
  <si>
    <t>Engineering/NSM</t>
  </si>
  <si>
    <t>Durga D. and Sushila Agrawal</t>
  </si>
  <si>
    <t>2017-056</t>
  </si>
  <si>
    <t>2017-057</t>
  </si>
  <si>
    <t>TMF Fellowships and program costs</t>
  </si>
  <si>
    <t>Supports lab teaching and Fellows of PCS Division of Moores</t>
  </si>
  <si>
    <t>Dr. Sater's "Studies in Tramatic Brain Injury"</t>
  </si>
  <si>
    <t>2017-073</t>
  </si>
  <si>
    <t>Karl M. Kadish</t>
  </si>
  <si>
    <t>Porphyrins and Phtalocyanines - Chemistry</t>
  </si>
  <si>
    <t>2017-059</t>
  </si>
  <si>
    <t>Optometry</t>
  </si>
  <si>
    <t>Robert L. Boblitt, Jr.</t>
  </si>
  <si>
    <t>UHCOP</t>
  </si>
  <si>
    <t>Optometry Vision Institute</t>
  </si>
  <si>
    <t>Fellowships in Chemical Engineering</t>
  </si>
  <si>
    <t>Professorship in Drug Discovery Center</t>
  </si>
  <si>
    <t>2017-081</t>
  </si>
  <si>
    <t>2017-054</t>
  </si>
  <si>
    <t>2017-055</t>
  </si>
  <si>
    <t>2017-083</t>
  </si>
  <si>
    <t>Chair/Professorship/Fellow/Stipends for Chem &amp; Biomolecular Eng</t>
  </si>
  <si>
    <t>2017-087</t>
  </si>
  <si>
    <t>2017-090</t>
  </si>
  <si>
    <t>Yongan Tong Pharmaceuticals</t>
  </si>
  <si>
    <t>MRI-related Device Comptatibility in Electrical Engineering</t>
  </si>
  <si>
    <t>William and Ella Owens</t>
  </si>
  <si>
    <t>8 medical research projects in Pharmacy, NSM, and Engineering</t>
  </si>
  <si>
    <t>Pharmacy/NSM/Engineering</t>
  </si>
  <si>
    <t>2017-102</t>
  </si>
  <si>
    <t>2017-103</t>
  </si>
  <si>
    <t>Else Hargrove</t>
  </si>
  <si>
    <t>Pharmacy</t>
  </si>
  <si>
    <t>Drug Discovery Professorship</t>
  </si>
  <si>
    <t>2017-123</t>
  </si>
  <si>
    <t>2017-130</t>
  </si>
  <si>
    <t>Else and Phillip Hargrove Graduate Research Fellowships</t>
  </si>
  <si>
    <t>Andrew W. Mellon Foundation</t>
  </si>
  <si>
    <t>Honors/Office of Undergraduate Research</t>
  </si>
  <si>
    <t>Mellon Research Scholars Program - Undergraduate Research</t>
  </si>
  <si>
    <t>MREB</t>
  </si>
  <si>
    <t>2017-134</t>
  </si>
  <si>
    <t>2017-144</t>
  </si>
  <si>
    <t>2017-145</t>
  </si>
  <si>
    <t>Kirill Tatarinov</t>
  </si>
  <si>
    <t>Library</t>
  </si>
  <si>
    <t>Performing and Visual Arts Research Collection</t>
  </si>
  <si>
    <t>2017-153</t>
  </si>
  <si>
    <t>2017-156</t>
  </si>
  <si>
    <t>Melanoma Research Alliance</t>
  </si>
  <si>
    <t>Dr. Navin Varadarajan's research on single-cell biomarkers for T-cell function and metabolism</t>
  </si>
  <si>
    <t>2017-161</t>
  </si>
  <si>
    <t>Mary Ann Faust Estate</t>
  </si>
  <si>
    <t>Mary Ann and Lawrence Endowed Chair</t>
  </si>
  <si>
    <t>Gerald D. and Barbara Hines</t>
  </si>
  <si>
    <t>Fabrication Zone housing the Advanced Technology Lab</t>
  </si>
  <si>
    <t>2018-003</t>
  </si>
  <si>
    <t>Matched TRIP Gifts Paid Fiscal Year 2017</t>
  </si>
  <si>
    <t>Matched TRIP Gifts Paid Fiscal Year 2018</t>
  </si>
  <si>
    <t>Reviewed, Approved Status Confirmed by Coordinating Board September 2017 - FY19 Distribution (Award Not Received)</t>
  </si>
  <si>
    <t>2018-007</t>
  </si>
  <si>
    <t>Professor Matt Franchek's Offshore Drilling research</t>
  </si>
  <si>
    <t>Transocean OffShore Deepwater Drilling Inc.</t>
  </si>
  <si>
    <t>2018-017</t>
  </si>
  <si>
    <t>2018-016</t>
  </si>
  <si>
    <t>Technologico de Monterrey</t>
  </si>
  <si>
    <t>Dr. Richard Wilson's biomolecular engineering research program costs</t>
  </si>
  <si>
    <t>2018-024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</si>
</sst>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Tahoma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14" fontId="3" fillId="0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43" fontId="3" fillId="0" borderId="0" xfId="1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3" fontId="3" fillId="0" borderId="0" xfId="1" applyNumberFormat="1" applyFont="1" applyFill="1" applyAlignment="1">
      <alignment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4" fontId="3" fillId="0" borderId="0" xfId="0" applyNumberFormat="1" applyFont="1" applyFill="1" applyBorder="1" applyAlignment="1">
      <alignment horizontal="right" vertical="center"/>
    </xf>
    <xf numFmtId="0" fontId="8" fillId="0" borderId="0" xfId="0" applyFont="1"/>
    <xf numFmtId="4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vertical="center" wrapText="1"/>
    </xf>
    <xf numFmtId="0" fontId="6" fillId="0" borderId="0" xfId="0" applyFont="1" applyFill="1"/>
    <xf numFmtId="8" fontId="3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44" fontId="3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 wrapText="1"/>
    </xf>
    <xf numFmtId="43" fontId="3" fillId="0" borderId="0" xfId="1" applyFont="1" applyFill="1" applyAlignment="1">
      <alignment horizontal="right" vertical="center"/>
    </xf>
    <xf numFmtId="43" fontId="3" fillId="0" borderId="0" xfId="1" applyFont="1" applyFill="1" applyAlignment="1">
      <alignment horizontal="left" vertical="center" wrapText="1"/>
    </xf>
    <xf numFmtId="43" fontId="3" fillId="0" borderId="0" xfId="1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vertical="center"/>
    </xf>
    <xf numFmtId="43" fontId="3" fillId="0" borderId="0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2" fontId="6" fillId="0" borderId="0" xfId="0" applyNumberFormat="1" applyFont="1" applyAlignment="1">
      <alignment vertical="center"/>
    </xf>
    <xf numFmtId="1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4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Alignment="1">
      <alignment vertical="center"/>
    </xf>
    <xf numFmtId="3" fontId="3" fillId="0" borderId="0" xfId="0" applyNumberFormat="1" applyFont="1" applyFill="1" applyBorder="1" applyAlignment="1">
      <alignment vertical="center" wrapText="1"/>
    </xf>
    <xf numFmtId="14" fontId="3" fillId="0" borderId="3" xfId="0" applyNumberFormat="1" applyFont="1" applyFill="1" applyBorder="1" applyAlignment="1">
      <alignment vertical="center"/>
    </xf>
    <xf numFmtId="14" fontId="3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/>
    </xf>
    <xf numFmtId="1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42" fontId="3" fillId="0" borderId="0" xfId="0" applyNumberFormat="1" applyFont="1" applyFill="1" applyBorder="1" applyAlignment="1">
      <alignment vertical="center"/>
    </xf>
    <xf numFmtId="43" fontId="3" fillId="0" borderId="0" xfId="1" applyFont="1" applyFill="1" applyAlignment="1">
      <alignment vertical="center" wrapText="1"/>
    </xf>
    <xf numFmtId="6" fontId="3" fillId="0" borderId="0" xfId="0" applyNumberFormat="1" applyFont="1" applyFill="1" applyAlignment="1">
      <alignment vertical="center" wrapText="1"/>
    </xf>
    <xf numFmtId="42" fontId="3" fillId="0" borderId="0" xfId="0" applyNumberFormat="1" applyFont="1" applyFill="1" applyBorder="1" applyAlignment="1">
      <alignment horizontal="left" vertical="center" wrapText="1"/>
    </xf>
    <xf numFmtId="42" fontId="3" fillId="0" borderId="0" xfId="0" applyNumberFormat="1" applyFont="1" applyFill="1" applyBorder="1" applyAlignment="1">
      <alignment vertical="center" wrapText="1"/>
    </xf>
    <xf numFmtId="42" fontId="3" fillId="0" borderId="3" xfId="0" applyNumberFormat="1" applyFont="1" applyFill="1" applyBorder="1" applyAlignment="1">
      <alignment vertical="center"/>
    </xf>
    <xf numFmtId="42" fontId="3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2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horizontal="right" vertical="center" wrapText="1"/>
    </xf>
    <xf numFmtId="42" fontId="3" fillId="0" borderId="0" xfId="0" applyNumberFormat="1" applyFont="1" applyFill="1" applyAlignment="1">
      <alignment horizontal="left" vertical="center"/>
    </xf>
    <xf numFmtId="42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42" fontId="6" fillId="0" borderId="0" xfId="0" applyNumberFormat="1" applyFont="1" applyFill="1" applyAlignment="1">
      <alignment vertical="center"/>
    </xf>
    <xf numFmtId="4" fontId="9" fillId="0" borderId="0" xfId="0" applyNumberFormat="1" applyFont="1" applyAlignment="1">
      <alignment vertical="center"/>
    </xf>
    <xf numFmtId="4" fontId="6" fillId="0" borderId="0" xfId="0" applyNumberFormat="1" applyFont="1" applyFill="1" applyAlignment="1">
      <alignment vertical="center"/>
    </xf>
    <xf numFmtId="44" fontId="3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Alignment="1">
      <alignment horizontal="left" wrapText="1"/>
    </xf>
    <xf numFmtId="44" fontId="3" fillId="0" borderId="0" xfId="2" applyFont="1" applyAlignment="1">
      <alignment horizontal="left" wrapText="1"/>
    </xf>
    <xf numFmtId="6" fontId="3" fillId="0" borderId="0" xfId="0" applyNumberFormat="1" applyFont="1" applyAlignment="1">
      <alignment horizontal="right" vertical="center" wrapText="1"/>
    </xf>
    <xf numFmtId="44" fontId="3" fillId="0" borderId="0" xfId="2" applyFont="1" applyAlignment="1">
      <alignment horizontal="right" vertical="center" wrapText="1"/>
    </xf>
    <xf numFmtId="44" fontId="3" fillId="0" borderId="0" xfId="2" applyFont="1" applyFill="1" applyBorder="1" applyAlignment="1">
      <alignment horizontal="left"/>
    </xf>
    <xf numFmtId="164" fontId="3" fillId="0" borderId="0" xfId="2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44" fontId="3" fillId="0" borderId="0" xfId="2" applyFont="1" applyFill="1" applyBorder="1" applyAlignment="1">
      <alignment vertical="center"/>
    </xf>
    <xf numFmtId="164" fontId="3" fillId="0" borderId="0" xfId="2" applyNumberFormat="1" applyFont="1" applyFill="1" applyBorder="1" applyAlignment="1">
      <alignment vertical="center"/>
    </xf>
    <xf numFmtId="44" fontId="3" fillId="0" borderId="0" xfId="2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2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wrapText="1"/>
    </xf>
    <xf numFmtId="44" fontId="6" fillId="0" borderId="0" xfId="2" applyFont="1"/>
    <xf numFmtId="44" fontId="2" fillId="0" borderId="0" xfId="2" applyFont="1" applyAlignment="1">
      <alignment horizontal="right" vertical="center" wrapText="1"/>
    </xf>
    <xf numFmtId="44" fontId="3" fillId="0" borderId="3" xfId="2" applyFont="1" applyFill="1" applyBorder="1" applyAlignment="1">
      <alignment vertical="center"/>
    </xf>
    <xf numFmtId="44" fontId="2" fillId="0" borderId="0" xfId="2" applyFont="1" applyFill="1" applyAlignment="1">
      <alignment vertical="center"/>
    </xf>
    <xf numFmtId="44" fontId="6" fillId="0" borderId="0" xfId="2" applyFont="1" applyFill="1" applyAlignment="1">
      <alignment vertical="center"/>
    </xf>
    <xf numFmtId="44" fontId="2" fillId="0" borderId="0" xfId="2" applyFont="1" applyFill="1" applyBorder="1" applyAlignment="1">
      <alignment horizontal="right" vertical="center" wrapText="1"/>
    </xf>
    <xf numFmtId="44" fontId="6" fillId="0" borderId="0" xfId="2" applyFont="1" applyAlignment="1">
      <alignment vertical="center"/>
    </xf>
    <xf numFmtId="44" fontId="3" fillId="0" borderId="0" xfId="2" applyFont="1" applyFill="1" applyBorder="1" applyAlignment="1"/>
    <xf numFmtId="44" fontId="6" fillId="0" borderId="0" xfId="2" applyFont="1" applyAlignment="1"/>
    <xf numFmtId="44" fontId="2" fillId="0" borderId="0" xfId="2" applyFont="1" applyAlignment="1">
      <alignment wrapText="1"/>
    </xf>
    <xf numFmtId="44" fontId="3" fillId="0" borderId="0" xfId="2" applyFont="1" applyAlignment="1">
      <alignment wrapText="1"/>
    </xf>
    <xf numFmtId="44" fontId="3" fillId="0" borderId="0" xfId="2" applyFont="1" applyFill="1" applyAlignment="1">
      <alignment wrapText="1"/>
    </xf>
    <xf numFmtId="44" fontId="3" fillId="0" borderId="0" xfId="2" applyFont="1" applyFill="1" applyAlignment="1"/>
    <xf numFmtId="44" fontId="3" fillId="0" borderId="3" xfId="2" applyFont="1" applyFill="1" applyBorder="1" applyAlignment="1"/>
    <xf numFmtId="44" fontId="2" fillId="0" borderId="0" xfId="2" applyFont="1" applyFill="1" applyAlignment="1"/>
    <xf numFmtId="44" fontId="2" fillId="0" borderId="0" xfId="2" applyFont="1" applyFill="1" applyBorder="1" applyAlignment="1">
      <alignment wrapText="1"/>
    </xf>
    <xf numFmtId="44" fontId="6" fillId="0" borderId="0" xfId="2" applyFont="1" applyFill="1" applyAlignment="1"/>
    <xf numFmtId="42" fontId="6" fillId="0" borderId="0" xfId="0" applyNumberFormat="1" applyFont="1" applyFill="1"/>
    <xf numFmtId="0" fontId="6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4" fontId="2" fillId="0" borderId="0" xfId="2" applyNumberFormat="1" applyFont="1" applyFill="1"/>
    <xf numFmtId="42" fontId="7" fillId="0" borderId="0" xfId="0" applyNumberFormat="1" applyFont="1" applyFill="1"/>
    <xf numFmtId="164" fontId="2" fillId="0" borderId="0" xfId="0" applyNumberFormat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vertical="center"/>
    </xf>
    <xf numFmtId="0" fontId="7" fillId="0" borderId="0" xfId="0" applyFont="1" applyFill="1"/>
    <xf numFmtId="0" fontId="3" fillId="0" borderId="0" xfId="0" applyFont="1" applyFill="1"/>
    <xf numFmtId="4" fontId="7" fillId="0" borderId="0" xfId="0" applyNumberFormat="1" applyFont="1" applyFill="1" applyAlignment="1">
      <alignment vertical="center"/>
    </xf>
    <xf numFmtId="8" fontId="2" fillId="0" borderId="2" xfId="0" applyNumberFormat="1" applyFont="1" applyFill="1" applyBorder="1" applyAlignment="1">
      <alignment vertical="center"/>
    </xf>
    <xf numFmtId="14" fontId="3" fillId="0" borderId="0" xfId="0" applyNumberFormat="1" applyFont="1" applyFill="1"/>
    <xf numFmtId="0" fontId="2" fillId="0" borderId="0" xfId="0" applyFont="1" applyFill="1"/>
    <xf numFmtId="0" fontId="2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14" fontId="7" fillId="0" borderId="0" xfId="0" applyNumberFormat="1" applyFont="1" applyFill="1" applyAlignment="1">
      <alignment vertical="center"/>
    </xf>
    <xf numFmtId="0" fontId="2" fillId="0" borderId="0" xfId="0" applyFont="1" applyFill="1" applyBorder="1"/>
    <xf numFmtId="8" fontId="2" fillId="0" borderId="0" xfId="0" applyNumberFormat="1" applyFont="1" applyFill="1" applyBorder="1"/>
    <xf numFmtId="0" fontId="2" fillId="0" borderId="3" xfId="0" applyFont="1" applyFill="1" applyBorder="1" applyAlignment="1">
      <alignment vertical="center"/>
    </xf>
    <xf numFmtId="8" fontId="2" fillId="0" borderId="3" xfId="0" applyNumberFormat="1" applyFont="1" applyFill="1" applyBorder="1" applyAlignment="1">
      <alignment vertical="center"/>
    </xf>
    <xf numFmtId="8" fontId="6" fillId="0" borderId="0" xfId="0" applyNumberFormat="1" applyFont="1" applyFill="1"/>
    <xf numFmtId="44" fontId="3" fillId="0" borderId="0" xfId="2" applyNumberFormat="1" applyFont="1" applyAlignment="1">
      <alignment wrapText="1"/>
    </xf>
    <xf numFmtId="44" fontId="3" fillId="0" borderId="0" xfId="2" applyNumberFormat="1" applyFont="1" applyAlignment="1">
      <alignment horizontal="left" wrapText="1"/>
    </xf>
    <xf numFmtId="44" fontId="3" fillId="0" borderId="0" xfId="2" applyNumberFormat="1" applyFont="1" applyAlignment="1">
      <alignment horizontal="right" vertical="center" wrapText="1"/>
    </xf>
    <xf numFmtId="44" fontId="3" fillId="0" borderId="0" xfId="0" applyNumberFormat="1" applyFont="1" applyAlignment="1">
      <alignment horizontal="right" vertical="center" wrapText="1"/>
    </xf>
    <xf numFmtId="44" fontId="3" fillId="0" borderId="0" xfId="2" applyNumberFormat="1" applyFont="1" applyFill="1" applyAlignment="1">
      <alignment horizontal="right" vertical="center" wrapText="1"/>
    </xf>
    <xf numFmtId="44" fontId="3" fillId="0" borderId="0" xfId="0" applyNumberFormat="1" applyFont="1" applyAlignment="1">
      <alignment horizontal="center" vertical="center" wrapText="1"/>
    </xf>
    <xf numFmtId="44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44" fontId="3" fillId="0" borderId="0" xfId="2" applyNumberFormat="1" applyFont="1" applyFill="1" applyBorder="1" applyAlignment="1">
      <alignment horizontal="left"/>
    </xf>
    <xf numFmtId="44" fontId="2" fillId="0" borderId="0" xfId="2" applyNumberFormat="1" applyFont="1" applyAlignment="1">
      <alignment wrapText="1"/>
    </xf>
    <xf numFmtId="44" fontId="2" fillId="0" borderId="0" xfId="2" applyNumberFormat="1" applyFont="1" applyAlignment="1">
      <alignment horizontal="right" vertical="center" wrapText="1"/>
    </xf>
    <xf numFmtId="8" fontId="3" fillId="0" borderId="0" xfId="0" applyNumberFormat="1" applyFont="1" applyAlignment="1">
      <alignment horizontal="right" vertical="center" wrapText="1"/>
    </xf>
    <xf numFmtId="44" fontId="6" fillId="0" borderId="0" xfId="0" applyNumberFormat="1" applyFont="1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42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44" fontId="3" fillId="0" borderId="0" xfId="0" applyNumberFormat="1" applyFont="1" applyFill="1" applyAlignment="1">
      <alignment vertical="center"/>
    </xf>
    <xf numFmtId="44" fontId="2" fillId="0" borderId="0" xfId="0" applyNumberFormat="1" applyFont="1" applyFill="1" applyAlignment="1">
      <alignment vertical="center"/>
    </xf>
    <xf numFmtId="44" fontId="2" fillId="0" borderId="2" xfId="0" applyNumberFormat="1" applyFont="1" applyFill="1" applyBorder="1" applyAlignment="1">
      <alignment vertical="center"/>
    </xf>
    <xf numFmtId="44" fontId="3" fillId="0" borderId="0" xfId="2" applyNumberFormat="1" applyFont="1" applyFill="1" applyAlignment="1">
      <alignment vertical="center"/>
    </xf>
    <xf numFmtId="44" fontId="3" fillId="0" borderId="0" xfId="2" applyNumberFormat="1" applyFont="1" applyFill="1" applyBorder="1" applyAlignment="1">
      <alignment vertical="center"/>
    </xf>
    <xf numFmtId="44" fontId="3" fillId="0" borderId="0" xfId="0" applyNumberFormat="1" applyFont="1" applyFill="1" applyBorder="1" applyAlignment="1">
      <alignment vertical="center"/>
    </xf>
    <xf numFmtId="44" fontId="6" fillId="0" borderId="0" xfId="0" applyNumberFormat="1" applyFont="1" applyFill="1"/>
    <xf numFmtId="44" fontId="2" fillId="0" borderId="0" xfId="2" applyNumberFormat="1" applyFont="1" applyFill="1" applyAlignment="1">
      <alignment vertical="center"/>
    </xf>
    <xf numFmtId="8" fontId="3" fillId="0" borderId="0" xfId="2" applyNumberFormat="1" applyFont="1" applyAlignment="1">
      <alignment wrapText="1"/>
    </xf>
    <xf numFmtId="8" fontId="3" fillId="0" borderId="0" xfId="2" applyNumberFormat="1" applyFont="1" applyAlignment="1">
      <alignment horizontal="right" vertical="center" wrapText="1"/>
    </xf>
    <xf numFmtId="44" fontId="3" fillId="0" borderId="0" xfId="2" applyFont="1" applyFill="1" applyBorder="1" applyAlignment="1">
      <alignment wrapText="1"/>
    </xf>
    <xf numFmtId="44" fontId="3" fillId="0" borderId="0" xfId="2" applyFont="1" applyAlignment="1">
      <alignment horizontal="right" vertical="center"/>
    </xf>
    <xf numFmtId="44" fontId="3" fillId="0" borderId="0" xfId="2" applyNumberFormat="1" applyFont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2" borderId="4" xfId="0" applyNumberFormat="1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4" fontId="2" fillId="2" borderId="6" xfId="0" applyNumberFormat="1" applyFont="1" applyFill="1" applyBorder="1" applyAlignment="1">
      <alignment horizontal="left" vertical="center" wrapText="1"/>
    </xf>
  </cellXfs>
  <cellStyles count="9">
    <cellStyle name="Comma" xfId="1" builtinId="3"/>
    <cellStyle name="Comma 2" xfId="3"/>
    <cellStyle name="Currency" xfId="2" builtinId="4"/>
    <cellStyle name="Currency 2" xfId="4"/>
    <cellStyle name="Normal" xfId="0" builtinId="0"/>
    <cellStyle name="Normal 2" xfId="5"/>
    <cellStyle name="Normal 2 2" xfId="6"/>
    <cellStyle name="Normal 3" xfId="7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3"/>
  <sheetViews>
    <sheetView view="pageLayout" zoomScaleNormal="100" workbookViewId="0">
      <selection activeCell="C4" sqref="C4"/>
    </sheetView>
  </sheetViews>
  <sheetFormatPr defaultRowHeight="14.25" x14ac:dyDescent="0.2"/>
  <cols>
    <col min="1" max="1" width="10.5703125" style="22" customWidth="1"/>
    <col min="2" max="2" width="9.7109375" style="109" customWidth="1"/>
    <col min="3" max="3" width="21.85546875" style="22" customWidth="1"/>
    <col min="4" max="4" width="14" style="22" customWidth="1"/>
    <col min="5" max="5" width="22.42578125" style="22" customWidth="1"/>
    <col min="6" max="6" width="14.5703125" style="22" customWidth="1"/>
    <col min="7" max="7" width="14.140625" style="22" customWidth="1"/>
    <col min="8" max="8" width="13.28515625" style="109" customWidth="1"/>
    <col min="9" max="9" width="9.140625" style="22"/>
    <col min="10" max="10" width="14" style="22" customWidth="1"/>
    <col min="11" max="11" width="6.5703125" style="22" customWidth="1"/>
    <col min="12" max="12" width="15.5703125" style="22" customWidth="1"/>
    <col min="13" max="16384" width="9.140625" style="22"/>
  </cols>
  <sheetData>
    <row r="1" spans="1:8" x14ac:dyDescent="0.2">
      <c r="A1" s="166" t="s">
        <v>526</v>
      </c>
      <c r="B1" s="167"/>
      <c r="C1" s="167"/>
      <c r="D1" s="167"/>
      <c r="E1" s="167"/>
      <c r="F1" s="167"/>
      <c r="G1" s="167"/>
      <c r="H1" s="168"/>
    </row>
    <row r="2" spans="1:8" ht="25.5" x14ac:dyDescent="0.2">
      <c r="A2" s="24" t="s">
        <v>0</v>
      </c>
      <c r="B2" s="25" t="s">
        <v>1</v>
      </c>
      <c r="C2" s="146" t="s">
        <v>2</v>
      </c>
      <c r="D2" s="146" t="s">
        <v>3</v>
      </c>
      <c r="E2" s="146" t="s">
        <v>4</v>
      </c>
      <c r="F2" s="24" t="s">
        <v>5</v>
      </c>
      <c r="G2" s="24" t="s">
        <v>6</v>
      </c>
      <c r="H2" s="25" t="s">
        <v>7</v>
      </c>
    </row>
    <row r="3" spans="1:8" ht="38.25" x14ac:dyDescent="0.2">
      <c r="A3" s="62">
        <v>42160</v>
      </c>
      <c r="B3" s="20" t="s">
        <v>316</v>
      </c>
      <c r="C3" s="10" t="s">
        <v>242</v>
      </c>
      <c r="D3" s="101">
        <v>2955000</v>
      </c>
      <c r="E3" s="10" t="s">
        <v>342</v>
      </c>
      <c r="F3" s="137">
        <v>1950517.23</v>
      </c>
      <c r="G3" s="74">
        <f>1950517.23/2</f>
        <v>975258.61499999999</v>
      </c>
      <c r="H3" s="28" t="s">
        <v>107</v>
      </c>
    </row>
    <row r="4" spans="1:8" ht="63.75" x14ac:dyDescent="0.2">
      <c r="A4" s="62">
        <v>42152</v>
      </c>
      <c r="B4" s="20" t="s">
        <v>315</v>
      </c>
      <c r="C4" s="10" t="s">
        <v>322</v>
      </c>
      <c r="D4" s="101">
        <v>385000</v>
      </c>
      <c r="E4" s="55" t="s">
        <v>314</v>
      </c>
      <c r="F4" s="137">
        <v>192500</v>
      </c>
      <c r="G4" s="74">
        <f>192500/2</f>
        <v>96250</v>
      </c>
      <c r="H4" s="28" t="s">
        <v>313</v>
      </c>
    </row>
    <row r="5" spans="1:8" ht="63.75" x14ac:dyDescent="0.2">
      <c r="A5" s="62">
        <v>42110</v>
      </c>
      <c r="B5" s="20" t="s">
        <v>306</v>
      </c>
      <c r="C5" s="10" t="s">
        <v>308</v>
      </c>
      <c r="D5" s="101">
        <v>250000</v>
      </c>
      <c r="E5" s="10" t="s">
        <v>307</v>
      </c>
      <c r="F5" s="137">
        <v>125000</v>
      </c>
      <c r="G5" s="74">
        <v>62500</v>
      </c>
      <c r="H5" s="28" t="s">
        <v>100</v>
      </c>
    </row>
    <row r="6" spans="1:8" ht="38.25" x14ac:dyDescent="0.2">
      <c r="A6" s="8">
        <v>42104</v>
      </c>
      <c r="B6" s="13" t="s">
        <v>186</v>
      </c>
      <c r="C6" s="10" t="s">
        <v>309</v>
      </c>
      <c r="D6" s="102">
        <v>200000</v>
      </c>
      <c r="E6" s="10" t="s">
        <v>190</v>
      </c>
      <c r="F6" s="155">
        <v>100000</v>
      </c>
      <c r="G6" s="152">
        <v>50000</v>
      </c>
      <c r="H6" s="64" t="s">
        <v>153</v>
      </c>
    </row>
    <row r="7" spans="1:8" ht="51" x14ac:dyDescent="0.2">
      <c r="A7" s="41">
        <v>42076</v>
      </c>
      <c r="B7" s="11" t="s">
        <v>185</v>
      </c>
      <c r="C7" s="148" t="s">
        <v>187</v>
      </c>
      <c r="D7" s="97">
        <v>500000</v>
      </c>
      <c r="E7" s="148" t="s">
        <v>188</v>
      </c>
      <c r="F7" s="156">
        <v>250000</v>
      </c>
      <c r="G7" s="157">
        <v>125000</v>
      </c>
      <c r="H7" s="149" t="s">
        <v>107</v>
      </c>
    </row>
    <row r="8" spans="1:8" ht="38.25" x14ac:dyDescent="0.2">
      <c r="A8" s="41">
        <v>42076</v>
      </c>
      <c r="B8" s="42" t="s">
        <v>201</v>
      </c>
      <c r="C8" s="43" t="s">
        <v>311</v>
      </c>
      <c r="D8" s="97">
        <v>250000</v>
      </c>
      <c r="E8" s="43" t="s">
        <v>221</v>
      </c>
      <c r="F8" s="156">
        <v>125000</v>
      </c>
      <c r="G8" s="157">
        <v>62500</v>
      </c>
      <c r="H8" s="53" t="s">
        <v>118</v>
      </c>
    </row>
    <row r="9" spans="1:8" ht="25.5" x14ac:dyDescent="0.2">
      <c r="A9" s="41">
        <v>42065</v>
      </c>
      <c r="B9" s="42" t="s">
        <v>200</v>
      </c>
      <c r="C9" s="41" t="s">
        <v>211</v>
      </c>
      <c r="D9" s="97">
        <v>200000</v>
      </c>
      <c r="E9" s="43" t="s">
        <v>220</v>
      </c>
      <c r="F9" s="156">
        <v>100000</v>
      </c>
      <c r="G9" s="157">
        <v>50000</v>
      </c>
      <c r="H9" s="53" t="s">
        <v>118</v>
      </c>
    </row>
    <row r="10" spans="1:8" ht="25.5" x14ac:dyDescent="0.2">
      <c r="A10" s="41">
        <v>42060</v>
      </c>
      <c r="B10" s="42" t="s">
        <v>199</v>
      </c>
      <c r="C10" s="41" t="s">
        <v>210</v>
      </c>
      <c r="D10" s="97">
        <v>2032533.68</v>
      </c>
      <c r="E10" s="43" t="s">
        <v>219</v>
      </c>
      <c r="F10" s="156">
        <v>2032533.68</v>
      </c>
      <c r="G10" s="157">
        <v>1016267</v>
      </c>
      <c r="H10" s="53" t="s">
        <v>127</v>
      </c>
    </row>
    <row r="11" spans="1:8" ht="25.5" x14ac:dyDescent="0.2">
      <c r="A11" s="41">
        <v>42053</v>
      </c>
      <c r="B11" s="42" t="s">
        <v>198</v>
      </c>
      <c r="C11" s="41" t="s">
        <v>209</v>
      </c>
      <c r="D11" s="97">
        <v>2531334</v>
      </c>
      <c r="E11" s="43" t="s">
        <v>218</v>
      </c>
      <c r="F11" s="156">
        <v>766061.1</v>
      </c>
      <c r="G11" s="156">
        <v>766061.1</v>
      </c>
      <c r="H11" s="56" t="s">
        <v>319</v>
      </c>
    </row>
    <row r="12" spans="1:8" x14ac:dyDescent="0.2">
      <c r="A12" s="69"/>
      <c r="B12" s="69"/>
      <c r="C12" s="70"/>
      <c r="D12" s="106"/>
      <c r="E12" s="146"/>
      <c r="F12" s="158"/>
      <c r="G12" s="158"/>
      <c r="H12" s="71"/>
    </row>
    <row r="13" spans="1:8" x14ac:dyDescent="0.2">
      <c r="C13" s="110" t="s">
        <v>144</v>
      </c>
      <c r="D13" s="110"/>
      <c r="E13" s="110"/>
      <c r="F13" s="159">
        <f>SUM(F3:F11)</f>
        <v>5641612.0099999998</v>
      </c>
      <c r="G13" s="152">
        <f>SUM(G3:G11)</f>
        <v>3203836.7150000003</v>
      </c>
      <c r="H13" s="71"/>
    </row>
    <row r="14" spans="1:8" x14ac:dyDescent="0.2">
      <c r="C14" s="110" t="s">
        <v>46</v>
      </c>
      <c r="D14" s="110"/>
      <c r="E14" s="110"/>
      <c r="F14" s="153">
        <v>3203836.7150000003</v>
      </c>
      <c r="G14" s="153"/>
      <c r="H14" s="71"/>
    </row>
    <row r="15" spans="1:8" ht="15" thickBot="1" x14ac:dyDescent="0.25">
      <c r="C15" s="114" t="s">
        <v>47</v>
      </c>
      <c r="D15" s="114"/>
      <c r="E15" s="114"/>
      <c r="F15" s="154">
        <f>F13-F14</f>
        <v>2437775.2949999995</v>
      </c>
      <c r="G15" s="158"/>
      <c r="H15" s="71"/>
    </row>
    <row r="16" spans="1:8" ht="15" thickTop="1" x14ac:dyDescent="0.2">
      <c r="C16" s="150"/>
      <c r="D16" s="150"/>
      <c r="E16" s="150"/>
      <c r="F16" s="151"/>
      <c r="H16" s="71"/>
    </row>
    <row r="17" spans="1:8" x14ac:dyDescent="0.2">
      <c r="A17" s="116" t="s">
        <v>89</v>
      </c>
      <c r="B17" s="16"/>
      <c r="C17" s="117"/>
      <c r="D17" s="117"/>
      <c r="E17" s="117"/>
      <c r="F17" s="117"/>
      <c r="G17" s="117"/>
    </row>
    <row r="18" spans="1:8" x14ac:dyDescent="0.2">
      <c r="A18" s="166" t="s">
        <v>525</v>
      </c>
      <c r="B18" s="167"/>
      <c r="C18" s="167"/>
      <c r="D18" s="167"/>
      <c r="E18" s="167"/>
      <c r="F18" s="167"/>
      <c r="G18" s="167"/>
      <c r="H18" s="168"/>
    </row>
    <row r="19" spans="1:8" ht="25.5" x14ac:dyDescent="0.2">
      <c r="A19" s="24" t="s">
        <v>0</v>
      </c>
      <c r="B19" s="25" t="s">
        <v>1</v>
      </c>
      <c r="C19" s="146" t="s">
        <v>2</v>
      </c>
      <c r="D19" s="146" t="s">
        <v>3</v>
      </c>
      <c r="E19" s="146" t="s">
        <v>4</v>
      </c>
      <c r="F19" s="24" t="s">
        <v>5</v>
      </c>
      <c r="G19" s="24" t="s">
        <v>6</v>
      </c>
      <c r="H19" s="25" t="s">
        <v>7</v>
      </c>
    </row>
    <row r="20" spans="1:8" ht="25.5" x14ac:dyDescent="0.2">
      <c r="A20" s="41">
        <v>42053</v>
      </c>
      <c r="B20" s="42" t="s">
        <v>198</v>
      </c>
      <c r="C20" s="41" t="s">
        <v>209</v>
      </c>
      <c r="D20" s="97">
        <v>2531334</v>
      </c>
      <c r="E20" s="43" t="s">
        <v>218</v>
      </c>
      <c r="F20" s="84">
        <v>1765272.58</v>
      </c>
      <c r="G20" s="84">
        <v>1765272.58</v>
      </c>
      <c r="H20" s="56" t="s">
        <v>319</v>
      </c>
    </row>
    <row r="21" spans="1:8" ht="38.25" x14ac:dyDescent="0.2">
      <c r="A21" s="41">
        <v>42018</v>
      </c>
      <c r="B21" s="42" t="s">
        <v>197</v>
      </c>
      <c r="C21" s="43" t="s">
        <v>208</v>
      </c>
      <c r="D21" s="97">
        <v>250000</v>
      </c>
      <c r="E21" s="43" t="s">
        <v>216</v>
      </c>
      <c r="F21" s="84">
        <v>125000</v>
      </c>
      <c r="G21" s="53">
        <v>125000</v>
      </c>
      <c r="H21" s="57" t="s">
        <v>319</v>
      </c>
    </row>
    <row r="22" spans="1:8" x14ac:dyDescent="0.2">
      <c r="A22" s="41">
        <v>42011</v>
      </c>
      <c r="B22" s="42" t="s">
        <v>196</v>
      </c>
      <c r="C22" s="41" t="s">
        <v>207</v>
      </c>
      <c r="D22" s="97">
        <v>100000</v>
      </c>
      <c r="E22" s="43" t="s">
        <v>217</v>
      </c>
      <c r="F22" s="84">
        <v>50000</v>
      </c>
      <c r="G22" s="53">
        <v>25000</v>
      </c>
      <c r="H22" s="53" t="s">
        <v>118</v>
      </c>
    </row>
    <row r="23" spans="1:8" ht="25.5" x14ac:dyDescent="0.2">
      <c r="A23" s="41">
        <v>41996</v>
      </c>
      <c r="B23" s="42" t="s">
        <v>194</v>
      </c>
      <c r="C23" s="43" t="s">
        <v>205</v>
      </c>
      <c r="D23" s="97">
        <v>100000</v>
      </c>
      <c r="E23" s="43" t="s">
        <v>215</v>
      </c>
      <c r="F23" s="84">
        <v>50000</v>
      </c>
      <c r="G23" s="53">
        <v>25000</v>
      </c>
      <c r="H23" s="53" t="s">
        <v>107</v>
      </c>
    </row>
    <row r="24" spans="1:8" ht="38.25" x14ac:dyDescent="0.2">
      <c r="A24" s="41">
        <v>41981</v>
      </c>
      <c r="B24" s="42" t="s">
        <v>193</v>
      </c>
      <c r="C24" s="41" t="s">
        <v>204</v>
      </c>
      <c r="D24" s="97">
        <v>2000000</v>
      </c>
      <c r="E24" s="43" t="s">
        <v>333</v>
      </c>
      <c r="F24" s="84">
        <v>2000000</v>
      </c>
      <c r="G24" s="53">
        <v>1000000</v>
      </c>
      <c r="H24" s="53" t="s">
        <v>418</v>
      </c>
    </row>
    <row r="25" spans="1:8" ht="25.5" x14ac:dyDescent="0.2">
      <c r="A25" s="41">
        <v>41981</v>
      </c>
      <c r="B25" s="42" t="s">
        <v>195</v>
      </c>
      <c r="C25" s="41" t="s">
        <v>206</v>
      </c>
      <c r="D25" s="97">
        <v>100000</v>
      </c>
      <c r="E25" s="43" t="s">
        <v>216</v>
      </c>
      <c r="F25" s="84">
        <v>0</v>
      </c>
      <c r="G25" s="53">
        <v>0</v>
      </c>
      <c r="H25" s="57" t="s">
        <v>319</v>
      </c>
    </row>
    <row r="26" spans="1:8" ht="38.25" x14ac:dyDescent="0.2">
      <c r="A26" s="41">
        <v>41959</v>
      </c>
      <c r="B26" s="42" t="s">
        <v>192</v>
      </c>
      <c r="C26" s="43" t="s">
        <v>203</v>
      </c>
      <c r="D26" s="97">
        <v>100000</v>
      </c>
      <c r="E26" s="43" t="s">
        <v>213</v>
      </c>
      <c r="F26" s="84">
        <v>50000</v>
      </c>
      <c r="G26" s="53">
        <v>25000</v>
      </c>
      <c r="H26" s="53" t="s">
        <v>118</v>
      </c>
    </row>
    <row r="27" spans="1:8" x14ac:dyDescent="0.2">
      <c r="A27" s="41">
        <v>41933</v>
      </c>
      <c r="B27" s="41" t="s">
        <v>191</v>
      </c>
      <c r="C27" s="41" t="s">
        <v>202</v>
      </c>
      <c r="D27" s="97">
        <v>968827</v>
      </c>
      <c r="E27" s="41" t="s">
        <v>212</v>
      </c>
      <c r="F27" s="84">
        <v>484413.5</v>
      </c>
      <c r="G27" s="85">
        <v>242207</v>
      </c>
      <c r="H27" s="41" t="s">
        <v>153</v>
      </c>
    </row>
    <row r="28" spans="1:8" x14ac:dyDescent="0.2">
      <c r="A28" s="41">
        <v>41904</v>
      </c>
      <c r="B28" s="42" t="s">
        <v>234</v>
      </c>
      <c r="C28" s="41" t="s">
        <v>246</v>
      </c>
      <c r="D28" s="97">
        <v>500000</v>
      </c>
      <c r="E28" s="43" t="s">
        <v>217</v>
      </c>
      <c r="F28" s="84">
        <v>250000</v>
      </c>
      <c r="G28" s="53">
        <v>125000</v>
      </c>
      <c r="H28" s="53" t="s">
        <v>118</v>
      </c>
    </row>
    <row r="29" spans="1:8" ht="38.25" x14ac:dyDescent="0.2">
      <c r="A29" s="41">
        <v>41859</v>
      </c>
      <c r="B29" s="42" t="s">
        <v>233</v>
      </c>
      <c r="C29" s="41" t="s">
        <v>245</v>
      </c>
      <c r="D29" s="97">
        <v>122956</v>
      </c>
      <c r="E29" s="43" t="s">
        <v>255</v>
      </c>
      <c r="F29" s="84">
        <v>61478</v>
      </c>
      <c r="G29" s="53">
        <v>30739</v>
      </c>
      <c r="H29" s="53" t="s">
        <v>118</v>
      </c>
    </row>
    <row r="30" spans="1:8" ht="15" thickBot="1" x14ac:dyDescent="0.25">
      <c r="A30" s="48">
        <v>41828</v>
      </c>
      <c r="B30" s="50" t="s">
        <v>231</v>
      </c>
      <c r="C30" s="48" t="s">
        <v>243</v>
      </c>
      <c r="D30" s="103">
        <v>500000</v>
      </c>
      <c r="E30" s="49" t="s">
        <v>253</v>
      </c>
      <c r="F30" s="92">
        <v>250000</v>
      </c>
      <c r="G30" s="58">
        <v>125000</v>
      </c>
      <c r="H30" s="58"/>
    </row>
    <row r="31" spans="1:8" ht="15" thickTop="1" x14ac:dyDescent="0.2">
      <c r="A31" s="69"/>
      <c r="B31" s="69"/>
      <c r="C31" s="70"/>
      <c r="D31" s="106"/>
      <c r="E31" s="146"/>
      <c r="H31" s="71"/>
    </row>
    <row r="32" spans="1:8" x14ac:dyDescent="0.2">
      <c r="C32" s="110" t="s">
        <v>144</v>
      </c>
      <c r="D32" s="110"/>
      <c r="E32" s="110"/>
      <c r="F32" s="93">
        <f>SUM(F20:F30)</f>
        <v>5086164.08</v>
      </c>
      <c r="G32" s="152">
        <f>SUM(G20:G30)</f>
        <v>3488218.58</v>
      </c>
      <c r="H32" s="71"/>
    </row>
    <row r="33" spans="1:12" x14ac:dyDescent="0.2">
      <c r="C33" s="110" t="s">
        <v>46</v>
      </c>
      <c r="D33" s="110"/>
      <c r="E33" s="110"/>
      <c r="F33" s="153">
        <v>3488218.58</v>
      </c>
      <c r="G33" s="46"/>
      <c r="H33" s="71"/>
    </row>
    <row r="34" spans="1:12" ht="15" thickBot="1" x14ac:dyDescent="0.25">
      <c r="C34" s="114" t="s">
        <v>47</v>
      </c>
      <c r="D34" s="114"/>
      <c r="E34" s="114"/>
      <c r="F34" s="154">
        <f>F32-F33</f>
        <v>1597945.5</v>
      </c>
      <c r="H34" s="71"/>
    </row>
    <row r="35" spans="1:12" ht="15" thickTop="1" x14ac:dyDescent="0.2">
      <c r="C35" s="150"/>
      <c r="D35" s="150"/>
      <c r="E35" s="150"/>
      <c r="F35" s="151"/>
      <c r="H35" s="71"/>
    </row>
    <row r="36" spans="1:12" x14ac:dyDescent="0.2">
      <c r="A36" s="116" t="s">
        <v>89</v>
      </c>
      <c r="B36" s="16"/>
      <c r="C36" s="117"/>
      <c r="D36" s="117"/>
      <c r="E36" s="117"/>
      <c r="F36" s="117"/>
      <c r="G36" s="117"/>
    </row>
    <row r="37" spans="1:12" x14ac:dyDescent="0.2">
      <c r="A37" s="166" t="s">
        <v>357</v>
      </c>
      <c r="B37" s="167"/>
      <c r="C37" s="167"/>
      <c r="D37" s="167"/>
      <c r="E37" s="167"/>
      <c r="F37" s="167"/>
      <c r="G37" s="167"/>
      <c r="H37" s="168"/>
    </row>
    <row r="38" spans="1:12" ht="25.5" x14ac:dyDescent="0.2">
      <c r="A38" s="24" t="s">
        <v>0</v>
      </c>
      <c r="B38" s="25" t="s">
        <v>1</v>
      </c>
      <c r="C38" s="146" t="s">
        <v>2</v>
      </c>
      <c r="D38" s="146" t="s">
        <v>3</v>
      </c>
      <c r="E38" s="146" t="s">
        <v>4</v>
      </c>
      <c r="F38" s="24" t="s">
        <v>5</v>
      </c>
      <c r="G38" s="24" t="s">
        <v>6</v>
      </c>
      <c r="H38" s="25" t="s">
        <v>7</v>
      </c>
      <c r="J38" s="53"/>
      <c r="L38" s="53"/>
    </row>
    <row r="39" spans="1:12" ht="25.5" x14ac:dyDescent="0.2">
      <c r="A39" s="44" t="s">
        <v>235</v>
      </c>
      <c r="B39" s="42" t="s">
        <v>232</v>
      </c>
      <c r="C39" s="45" t="s">
        <v>244</v>
      </c>
      <c r="D39" s="53">
        <v>150000</v>
      </c>
      <c r="E39" s="47" t="s">
        <v>254</v>
      </c>
      <c r="F39" s="53">
        <v>75000</v>
      </c>
      <c r="G39" s="53">
        <v>75000</v>
      </c>
      <c r="H39" s="53" t="s">
        <v>118</v>
      </c>
      <c r="J39" s="53"/>
      <c r="L39" s="107"/>
    </row>
    <row r="40" spans="1:12" ht="38.25" x14ac:dyDescent="0.2">
      <c r="A40" s="41">
        <v>41806</v>
      </c>
      <c r="B40" s="42" t="s">
        <v>230</v>
      </c>
      <c r="C40" s="41" t="s">
        <v>242</v>
      </c>
      <c r="D40" s="53">
        <v>4100000</v>
      </c>
      <c r="E40" s="43" t="s">
        <v>252</v>
      </c>
      <c r="F40" s="53">
        <v>4100000</v>
      </c>
      <c r="G40" s="53">
        <v>2050000</v>
      </c>
      <c r="H40" s="53" t="s">
        <v>444</v>
      </c>
      <c r="J40" s="53"/>
      <c r="L40" s="107"/>
    </row>
    <row r="41" spans="1:12" ht="38.25" x14ac:dyDescent="0.2">
      <c r="A41" s="41">
        <v>41799</v>
      </c>
      <c r="B41" s="42" t="s">
        <v>312</v>
      </c>
      <c r="C41" s="41" t="s">
        <v>241</v>
      </c>
      <c r="D41" s="53">
        <v>220000</v>
      </c>
      <c r="E41" s="43" t="s">
        <v>251</v>
      </c>
      <c r="F41" s="53">
        <v>0</v>
      </c>
      <c r="G41" s="53">
        <v>0</v>
      </c>
      <c r="H41" s="53" t="s">
        <v>118</v>
      </c>
      <c r="J41" s="53"/>
    </row>
    <row r="42" spans="1:12" ht="38.25" x14ac:dyDescent="0.2">
      <c r="A42" s="41">
        <v>41781</v>
      </c>
      <c r="B42" s="42" t="s">
        <v>229</v>
      </c>
      <c r="C42" s="43" t="s">
        <v>240</v>
      </c>
      <c r="D42" s="53">
        <v>160715</v>
      </c>
      <c r="E42" s="43" t="s">
        <v>250</v>
      </c>
      <c r="F42" s="53">
        <v>0</v>
      </c>
      <c r="G42" s="53">
        <v>0</v>
      </c>
      <c r="H42" s="53" t="s">
        <v>118</v>
      </c>
      <c r="J42" s="53"/>
    </row>
    <row r="43" spans="1:12" ht="38.25" x14ac:dyDescent="0.2">
      <c r="A43" s="41">
        <v>41780</v>
      </c>
      <c r="B43" s="42" t="s">
        <v>228</v>
      </c>
      <c r="C43" s="41" t="s">
        <v>239</v>
      </c>
      <c r="D43" s="53">
        <v>100000</v>
      </c>
      <c r="E43" s="43" t="s">
        <v>249</v>
      </c>
      <c r="F43" s="53">
        <v>0</v>
      </c>
      <c r="G43" s="53">
        <v>0</v>
      </c>
      <c r="H43" s="53" t="s">
        <v>118</v>
      </c>
      <c r="J43" s="53"/>
    </row>
    <row r="44" spans="1:12" ht="25.5" x14ac:dyDescent="0.2">
      <c r="A44" s="41">
        <v>41751</v>
      </c>
      <c r="B44" s="42" t="s">
        <v>227</v>
      </c>
      <c r="C44" s="41" t="s">
        <v>238</v>
      </c>
      <c r="D44" s="53">
        <v>2000000</v>
      </c>
      <c r="E44" s="43" t="s">
        <v>214</v>
      </c>
      <c r="F44" s="53">
        <v>2000000</v>
      </c>
      <c r="G44" s="53">
        <v>1000000</v>
      </c>
      <c r="H44" s="53" t="s">
        <v>302</v>
      </c>
      <c r="J44" s="53"/>
    </row>
    <row r="45" spans="1:12" ht="38.25" x14ac:dyDescent="0.2">
      <c r="A45" s="41">
        <v>41743</v>
      </c>
      <c r="B45" s="42" t="s">
        <v>226</v>
      </c>
      <c r="C45" s="43" t="s">
        <v>237</v>
      </c>
      <c r="D45" s="53">
        <v>100000</v>
      </c>
      <c r="E45" s="43" t="s">
        <v>248</v>
      </c>
      <c r="F45" s="53">
        <v>0</v>
      </c>
      <c r="G45" s="53">
        <v>0</v>
      </c>
      <c r="H45" s="53"/>
      <c r="J45" s="53"/>
    </row>
    <row r="46" spans="1:12" ht="25.5" x14ac:dyDescent="0.2">
      <c r="A46" s="41">
        <v>41726</v>
      </c>
      <c r="B46" s="42" t="s">
        <v>225</v>
      </c>
      <c r="C46" s="43" t="s">
        <v>205</v>
      </c>
      <c r="D46" s="53">
        <v>100000</v>
      </c>
      <c r="E46" s="43" t="s">
        <v>247</v>
      </c>
      <c r="F46" s="53">
        <v>50000</v>
      </c>
      <c r="G46" s="53">
        <v>25000</v>
      </c>
      <c r="H46" s="53" t="s">
        <v>107</v>
      </c>
      <c r="J46" s="53"/>
    </row>
    <row r="47" spans="1:12" ht="25.5" x14ac:dyDescent="0.2">
      <c r="A47" s="41">
        <v>41695</v>
      </c>
      <c r="B47" s="42" t="s">
        <v>224</v>
      </c>
      <c r="C47" s="41" t="s">
        <v>236</v>
      </c>
      <c r="D47" s="53">
        <v>200000</v>
      </c>
      <c r="E47" s="43" t="s">
        <v>303</v>
      </c>
      <c r="F47" s="53">
        <v>100000</v>
      </c>
      <c r="G47" s="53">
        <v>100000</v>
      </c>
      <c r="H47" s="53" t="s">
        <v>432</v>
      </c>
      <c r="J47" s="53"/>
    </row>
    <row r="48" spans="1:12" x14ac:dyDescent="0.2">
      <c r="A48" s="41">
        <v>41668</v>
      </c>
      <c r="B48" s="42" t="s">
        <v>275</v>
      </c>
      <c r="C48" s="41" t="s">
        <v>241</v>
      </c>
      <c r="D48" s="53">
        <v>250000</v>
      </c>
      <c r="E48" s="43" t="s">
        <v>301</v>
      </c>
      <c r="F48" s="53">
        <v>0</v>
      </c>
      <c r="G48" s="53">
        <v>0</v>
      </c>
      <c r="H48" s="53"/>
      <c r="J48" s="53"/>
    </row>
    <row r="49" spans="1:10" ht="25.5" x14ac:dyDescent="0.2">
      <c r="A49" s="41">
        <v>41652</v>
      </c>
      <c r="B49" s="42" t="s">
        <v>274</v>
      </c>
      <c r="C49" s="41" t="s">
        <v>202</v>
      </c>
      <c r="D49" s="53">
        <v>1052715</v>
      </c>
      <c r="E49" s="43" t="s">
        <v>212</v>
      </c>
      <c r="F49" s="53">
        <v>789536</v>
      </c>
      <c r="G49" s="53">
        <v>394768</v>
      </c>
      <c r="H49" s="53" t="s">
        <v>153</v>
      </c>
      <c r="J49" s="53"/>
    </row>
    <row r="50" spans="1:10" ht="38.25" x14ac:dyDescent="0.2">
      <c r="A50" s="41">
        <v>41610</v>
      </c>
      <c r="B50" s="42" t="s">
        <v>273</v>
      </c>
      <c r="C50" s="43" t="s">
        <v>285</v>
      </c>
      <c r="D50" s="53">
        <v>1000000</v>
      </c>
      <c r="E50" s="43" t="s">
        <v>300</v>
      </c>
      <c r="F50" s="53">
        <v>750000</v>
      </c>
      <c r="G50" s="53">
        <v>375000</v>
      </c>
      <c r="H50" s="53" t="s">
        <v>420</v>
      </c>
      <c r="J50" s="53"/>
    </row>
    <row r="51" spans="1:10" ht="38.25" x14ac:dyDescent="0.2">
      <c r="A51" s="41">
        <v>41603</v>
      </c>
      <c r="B51" s="42" t="s">
        <v>272</v>
      </c>
      <c r="C51" s="41" t="s">
        <v>284</v>
      </c>
      <c r="D51" s="53">
        <v>250000</v>
      </c>
      <c r="E51" s="43" t="s">
        <v>299</v>
      </c>
      <c r="F51" s="53">
        <v>125000</v>
      </c>
      <c r="G51" s="53">
        <v>125000</v>
      </c>
      <c r="H51" s="53" t="s">
        <v>118</v>
      </c>
      <c r="J51" s="53"/>
    </row>
    <row r="52" spans="1:10" s="108" customFormat="1" x14ac:dyDescent="0.2">
      <c r="A52" s="41">
        <v>41585</v>
      </c>
      <c r="B52" s="42" t="s">
        <v>271</v>
      </c>
      <c r="C52" s="41" t="s">
        <v>102</v>
      </c>
      <c r="D52" s="53">
        <v>2000000</v>
      </c>
      <c r="E52" s="43" t="s">
        <v>298</v>
      </c>
      <c r="F52" s="53">
        <v>2000000</v>
      </c>
      <c r="G52" s="53">
        <v>2000000</v>
      </c>
      <c r="H52" s="53" t="s">
        <v>432</v>
      </c>
      <c r="J52" s="53"/>
    </row>
    <row r="53" spans="1:10" ht="38.25" x14ac:dyDescent="0.2">
      <c r="A53" s="41">
        <v>41568</v>
      </c>
      <c r="B53" s="42" t="s">
        <v>270</v>
      </c>
      <c r="C53" s="41" t="s">
        <v>283</v>
      </c>
      <c r="D53" s="53">
        <v>100000</v>
      </c>
      <c r="E53" s="43" t="s">
        <v>297</v>
      </c>
      <c r="F53" s="53">
        <v>50000</v>
      </c>
      <c r="G53" s="53">
        <v>25000</v>
      </c>
      <c r="H53" s="53" t="s">
        <v>118</v>
      </c>
      <c r="J53" s="53"/>
    </row>
    <row r="54" spans="1:10" ht="76.5" x14ac:dyDescent="0.2">
      <c r="A54" s="41">
        <v>41515</v>
      </c>
      <c r="B54" s="42" t="s">
        <v>268</v>
      </c>
      <c r="C54" s="41" t="s">
        <v>277</v>
      </c>
      <c r="D54" s="53">
        <v>1100000</v>
      </c>
      <c r="E54" s="43" t="s">
        <v>296</v>
      </c>
      <c r="F54" s="53">
        <v>825000</v>
      </c>
      <c r="G54" s="53">
        <v>825000</v>
      </c>
      <c r="H54" s="53" t="s">
        <v>440</v>
      </c>
      <c r="J54" s="53"/>
    </row>
    <row r="55" spans="1:10" ht="38.25" x14ac:dyDescent="0.2">
      <c r="A55" s="41">
        <v>41502</v>
      </c>
      <c r="B55" s="42" t="s">
        <v>269</v>
      </c>
      <c r="C55" s="41" t="s">
        <v>245</v>
      </c>
      <c r="D55" s="53">
        <v>123000</v>
      </c>
      <c r="E55" s="43" t="s">
        <v>255</v>
      </c>
      <c r="F55" s="53">
        <v>61500</v>
      </c>
      <c r="G55" s="53">
        <v>30750</v>
      </c>
      <c r="H55" s="53" t="s">
        <v>118</v>
      </c>
      <c r="J55" s="53"/>
    </row>
    <row r="56" spans="1:10" ht="38.25" x14ac:dyDescent="0.2">
      <c r="A56" s="41">
        <v>41470</v>
      </c>
      <c r="B56" s="42" t="s">
        <v>267</v>
      </c>
      <c r="C56" s="41" t="s">
        <v>282</v>
      </c>
      <c r="D56" s="53">
        <v>100000</v>
      </c>
      <c r="E56" s="43" t="s">
        <v>295</v>
      </c>
      <c r="F56" s="53">
        <v>50000</v>
      </c>
      <c r="G56" s="53">
        <v>25000</v>
      </c>
      <c r="H56" s="53" t="s">
        <v>118</v>
      </c>
      <c r="J56" s="53"/>
    </row>
    <row r="57" spans="1:10" ht="25.5" x14ac:dyDescent="0.2">
      <c r="A57" s="41">
        <v>41453</v>
      </c>
      <c r="B57" s="42" t="s">
        <v>266</v>
      </c>
      <c r="C57" s="41" t="s">
        <v>243</v>
      </c>
      <c r="D57" s="53">
        <v>500000</v>
      </c>
      <c r="E57" s="43" t="s">
        <v>294</v>
      </c>
      <c r="F57" s="53">
        <v>250000</v>
      </c>
      <c r="G57" s="88" t="s">
        <v>441</v>
      </c>
      <c r="H57" s="53"/>
      <c r="J57" s="53"/>
    </row>
    <row r="58" spans="1:10" ht="38.25" x14ac:dyDescent="0.2">
      <c r="A58" s="41">
        <v>41452</v>
      </c>
      <c r="B58" s="42" t="s">
        <v>265</v>
      </c>
      <c r="C58" s="41" t="s">
        <v>281</v>
      </c>
      <c r="D58" s="53">
        <v>1000000</v>
      </c>
      <c r="E58" s="43" t="s">
        <v>291</v>
      </c>
      <c r="F58" s="53">
        <v>750000</v>
      </c>
      <c r="G58" s="88">
        <v>375000</v>
      </c>
      <c r="H58" s="53" t="s">
        <v>118</v>
      </c>
      <c r="J58" s="53"/>
    </row>
    <row r="59" spans="1:10" ht="25.5" x14ac:dyDescent="0.2">
      <c r="A59" s="41">
        <v>41450</v>
      </c>
      <c r="B59" s="42" t="s">
        <v>264</v>
      </c>
      <c r="C59" s="41" t="s">
        <v>280</v>
      </c>
      <c r="D59" s="53">
        <v>250000</v>
      </c>
      <c r="E59" s="43" t="s">
        <v>293</v>
      </c>
      <c r="F59" s="53">
        <v>0</v>
      </c>
      <c r="G59" s="53">
        <v>0</v>
      </c>
      <c r="H59" s="53"/>
      <c r="J59" s="53"/>
    </row>
    <row r="60" spans="1:10" ht="38.25" x14ac:dyDescent="0.2">
      <c r="A60" s="41">
        <v>41445</v>
      </c>
      <c r="B60" s="42" t="s">
        <v>263</v>
      </c>
      <c r="C60" s="41" t="s">
        <v>279</v>
      </c>
      <c r="D60" s="53">
        <v>100000</v>
      </c>
      <c r="E60" s="43" t="s">
        <v>292</v>
      </c>
      <c r="F60" s="53">
        <v>50000</v>
      </c>
      <c r="G60" s="53">
        <v>25000</v>
      </c>
      <c r="H60" s="53" t="s">
        <v>118</v>
      </c>
      <c r="J60" s="53"/>
    </row>
    <row r="61" spans="1:10" ht="38.25" x14ac:dyDescent="0.2">
      <c r="A61" s="41">
        <v>41432</v>
      </c>
      <c r="B61" s="42" t="s">
        <v>260</v>
      </c>
      <c r="C61" s="41" t="s">
        <v>31</v>
      </c>
      <c r="D61" s="53">
        <v>1455000</v>
      </c>
      <c r="E61" s="43" t="s">
        <v>289</v>
      </c>
      <c r="F61" s="53">
        <v>1091250</v>
      </c>
      <c r="G61" s="53">
        <v>545625</v>
      </c>
      <c r="H61" s="57" t="s">
        <v>448</v>
      </c>
      <c r="J61" s="53"/>
    </row>
    <row r="62" spans="1:10" ht="38.25" x14ac:dyDescent="0.2">
      <c r="A62" s="41">
        <v>41423</v>
      </c>
      <c r="B62" s="42" t="s">
        <v>261</v>
      </c>
      <c r="C62" s="41" t="s">
        <v>236</v>
      </c>
      <c r="D62" s="53">
        <v>100000</v>
      </c>
      <c r="E62" s="43" t="s">
        <v>290</v>
      </c>
      <c r="F62" s="53">
        <v>50000</v>
      </c>
      <c r="G62" s="53">
        <v>50000</v>
      </c>
      <c r="H62" s="57" t="s">
        <v>442</v>
      </c>
      <c r="J62" s="53"/>
    </row>
    <row r="63" spans="1:10" ht="38.25" x14ac:dyDescent="0.2">
      <c r="A63" s="41">
        <v>41417</v>
      </c>
      <c r="B63" s="42" t="s">
        <v>262</v>
      </c>
      <c r="C63" s="43" t="s">
        <v>278</v>
      </c>
      <c r="D63" s="53">
        <v>1016719</v>
      </c>
      <c r="E63" s="43" t="s">
        <v>291</v>
      </c>
      <c r="F63" s="53">
        <v>762540</v>
      </c>
      <c r="G63" s="53">
        <v>381270</v>
      </c>
      <c r="H63" s="53" t="s">
        <v>118</v>
      </c>
      <c r="J63" s="53"/>
    </row>
    <row r="64" spans="1:10" ht="38.25" x14ac:dyDescent="0.2">
      <c r="A64" s="41">
        <v>41394</v>
      </c>
      <c r="B64" s="42" t="s">
        <v>259</v>
      </c>
      <c r="C64" s="11" t="s">
        <v>129</v>
      </c>
      <c r="D64" s="53">
        <v>1000000</v>
      </c>
      <c r="E64" s="43" t="s">
        <v>288</v>
      </c>
      <c r="F64" s="53">
        <v>750000</v>
      </c>
      <c r="G64" s="88" t="s">
        <v>441</v>
      </c>
      <c r="H64" s="88"/>
      <c r="J64" s="53"/>
    </row>
    <row r="65" spans="1:11" ht="25.5" x14ac:dyDescent="0.2">
      <c r="A65" s="41">
        <v>41367</v>
      </c>
      <c r="B65" s="42" t="s">
        <v>258</v>
      </c>
      <c r="C65" s="41" t="s">
        <v>277</v>
      </c>
      <c r="D65" s="53">
        <v>1200000</v>
      </c>
      <c r="E65" s="43" t="s">
        <v>287</v>
      </c>
      <c r="F65" s="53">
        <v>900000</v>
      </c>
      <c r="G65" s="88">
        <v>900000</v>
      </c>
      <c r="H65" s="88" t="s">
        <v>440</v>
      </c>
      <c r="J65" s="53"/>
    </row>
    <row r="66" spans="1:11" ht="38.25" x14ac:dyDescent="0.2">
      <c r="A66" s="41">
        <v>41311</v>
      </c>
      <c r="B66" s="42" t="s">
        <v>257</v>
      </c>
      <c r="C66" s="41" t="s">
        <v>276</v>
      </c>
      <c r="D66" s="53">
        <v>2015060</v>
      </c>
      <c r="E66" s="43" t="s">
        <v>286</v>
      </c>
      <c r="F66" s="53">
        <v>2015060</v>
      </c>
      <c r="G66" s="53">
        <v>2015060</v>
      </c>
      <c r="H66" s="53" t="s">
        <v>443</v>
      </c>
      <c r="J66" s="53"/>
    </row>
    <row r="67" spans="1:11" x14ac:dyDescent="0.2">
      <c r="J67" s="107"/>
    </row>
    <row r="68" spans="1:11" x14ac:dyDescent="0.2">
      <c r="C68" s="110" t="s">
        <v>144</v>
      </c>
      <c r="D68" s="110"/>
      <c r="E68" s="110"/>
      <c r="F68" s="111">
        <f>SUM(F39:F67)</f>
        <v>17594886</v>
      </c>
      <c r="G68" s="112">
        <f>SUM(G39:G66)</f>
        <v>11342473</v>
      </c>
    </row>
    <row r="69" spans="1:11" x14ac:dyDescent="0.2">
      <c r="C69" s="110" t="s">
        <v>46</v>
      </c>
      <c r="D69" s="110"/>
      <c r="E69" s="110"/>
      <c r="F69" s="113">
        <v>11342473</v>
      </c>
      <c r="G69" s="46"/>
    </row>
    <row r="70" spans="1:11" ht="15" thickBot="1" x14ac:dyDescent="0.25">
      <c r="C70" s="114" t="s">
        <v>47</v>
      </c>
      <c r="D70" s="114"/>
      <c r="E70" s="114"/>
      <c r="F70" s="115">
        <v>6252413</v>
      </c>
    </row>
    <row r="71" spans="1:11" ht="15" thickTop="1" x14ac:dyDescent="0.2">
      <c r="A71" s="116" t="s">
        <v>89</v>
      </c>
      <c r="B71" s="16"/>
      <c r="C71" s="117"/>
      <c r="D71" s="117"/>
      <c r="E71" s="117"/>
      <c r="F71" s="117"/>
      <c r="G71" s="117"/>
    </row>
    <row r="72" spans="1:11" ht="15" customHeight="1" x14ac:dyDescent="0.2">
      <c r="A72" s="166" t="s">
        <v>160</v>
      </c>
      <c r="B72" s="167"/>
      <c r="C72" s="167"/>
      <c r="D72" s="167"/>
      <c r="E72" s="167"/>
      <c r="F72" s="167"/>
      <c r="G72" s="167"/>
      <c r="H72" s="168"/>
      <c r="I72" s="117"/>
      <c r="J72" s="117"/>
      <c r="K72" s="117"/>
    </row>
    <row r="73" spans="1:11" ht="29.25" customHeight="1" x14ac:dyDescent="0.2">
      <c r="A73" s="24" t="s">
        <v>0</v>
      </c>
      <c r="B73" s="25" t="s">
        <v>1</v>
      </c>
      <c r="C73" s="26" t="s">
        <v>2</v>
      </c>
      <c r="D73" s="26" t="s">
        <v>3</v>
      </c>
      <c r="E73" s="26" t="s">
        <v>4</v>
      </c>
      <c r="F73" s="24" t="s">
        <v>5</v>
      </c>
      <c r="G73" s="24" t="s">
        <v>6</v>
      </c>
      <c r="H73" s="25" t="s">
        <v>7</v>
      </c>
      <c r="I73" s="117"/>
      <c r="J73" s="117"/>
      <c r="K73" s="117"/>
    </row>
    <row r="74" spans="1:11" ht="31.5" customHeight="1" x14ac:dyDescent="0.2">
      <c r="A74" s="8">
        <v>41282</v>
      </c>
      <c r="B74" s="16" t="s">
        <v>157</v>
      </c>
      <c r="C74" s="10" t="s">
        <v>158</v>
      </c>
      <c r="D74" s="9">
        <v>666667</v>
      </c>
      <c r="E74" s="10" t="s">
        <v>304</v>
      </c>
      <c r="F74" s="9">
        <v>333333.5</v>
      </c>
      <c r="G74" s="9">
        <v>166666.75</v>
      </c>
      <c r="H74" s="16" t="s">
        <v>153</v>
      </c>
      <c r="I74" s="117"/>
      <c r="J74" s="117"/>
      <c r="K74" s="117"/>
    </row>
    <row r="75" spans="1:11" ht="25.5" customHeight="1" x14ac:dyDescent="0.2">
      <c r="A75" s="8">
        <v>41236</v>
      </c>
      <c r="B75" s="16" t="s">
        <v>154</v>
      </c>
      <c r="C75" s="10" t="s">
        <v>155</v>
      </c>
      <c r="D75" s="9">
        <v>1200000</v>
      </c>
      <c r="E75" s="10" t="s">
        <v>305</v>
      </c>
      <c r="F75" s="9">
        <v>900000</v>
      </c>
      <c r="G75" s="9">
        <v>900000</v>
      </c>
      <c r="H75" s="16" t="s">
        <v>156</v>
      </c>
      <c r="I75" s="117"/>
      <c r="J75" s="117"/>
      <c r="K75" s="117"/>
    </row>
    <row r="76" spans="1:11" ht="15" customHeight="1" x14ac:dyDescent="0.2">
      <c r="A76" s="8">
        <v>41218</v>
      </c>
      <c r="B76" s="16" t="s">
        <v>149</v>
      </c>
      <c r="C76" s="10" t="s">
        <v>150</v>
      </c>
      <c r="D76" s="9">
        <v>150000</v>
      </c>
      <c r="E76" s="10" t="s">
        <v>179</v>
      </c>
      <c r="F76" s="9">
        <v>75000</v>
      </c>
      <c r="G76" s="9">
        <v>37500</v>
      </c>
      <c r="H76" s="16" t="s">
        <v>118</v>
      </c>
      <c r="I76" s="117"/>
      <c r="J76" s="117"/>
      <c r="K76" s="117"/>
    </row>
    <row r="77" spans="1:11" ht="32.25" customHeight="1" x14ac:dyDescent="0.2">
      <c r="A77" s="8">
        <v>41218</v>
      </c>
      <c r="B77" s="16" t="s">
        <v>151</v>
      </c>
      <c r="C77" s="10" t="s">
        <v>152</v>
      </c>
      <c r="D77" s="9">
        <v>200000</v>
      </c>
      <c r="E77" s="10" t="s">
        <v>180</v>
      </c>
      <c r="F77" s="9">
        <v>100000</v>
      </c>
      <c r="G77" s="9">
        <v>50000</v>
      </c>
      <c r="H77" s="16" t="s">
        <v>153</v>
      </c>
      <c r="I77" s="117"/>
      <c r="J77" s="117"/>
      <c r="K77" s="117"/>
    </row>
    <row r="78" spans="1:11" ht="15" customHeight="1" x14ac:dyDescent="0.2">
      <c r="A78" s="8"/>
      <c r="B78" s="16"/>
      <c r="C78" s="13"/>
      <c r="D78" s="9"/>
      <c r="E78" s="10"/>
      <c r="F78" s="9"/>
      <c r="G78" s="9"/>
      <c r="H78" s="16"/>
      <c r="I78" s="117"/>
      <c r="J78" s="117"/>
      <c r="K78" s="117"/>
    </row>
    <row r="79" spans="1:11" ht="15" customHeight="1" x14ac:dyDescent="0.2">
      <c r="A79" s="13"/>
      <c r="B79" s="16"/>
      <c r="C79" s="110" t="s">
        <v>144</v>
      </c>
      <c r="D79" s="110"/>
      <c r="E79" s="110"/>
      <c r="F79" s="46">
        <v>1408333.5</v>
      </c>
      <c r="G79" s="118">
        <v>1154166.75</v>
      </c>
      <c r="H79" s="16"/>
      <c r="I79" s="117"/>
      <c r="J79" s="117"/>
      <c r="K79" s="117"/>
    </row>
    <row r="80" spans="1:11" ht="15" customHeight="1" x14ac:dyDescent="0.2">
      <c r="A80" s="13"/>
      <c r="B80" s="16"/>
      <c r="C80" s="110" t="s">
        <v>46</v>
      </c>
      <c r="D80" s="110"/>
      <c r="E80" s="110"/>
      <c r="F80" s="46">
        <v>1154166.75</v>
      </c>
      <c r="G80" s="13"/>
      <c r="H80" s="16"/>
      <c r="I80" s="117"/>
      <c r="J80" s="117"/>
      <c r="K80" s="117"/>
    </row>
    <row r="81" spans="1:11" ht="15" customHeight="1" thickBot="1" x14ac:dyDescent="0.25">
      <c r="A81" s="13"/>
      <c r="B81" s="16"/>
      <c r="C81" s="114" t="s">
        <v>47</v>
      </c>
      <c r="D81" s="114"/>
      <c r="E81" s="114"/>
      <c r="F81" s="119">
        <v>254166.75</v>
      </c>
      <c r="G81" s="13"/>
      <c r="H81" s="16"/>
      <c r="I81" s="117"/>
      <c r="J81" s="117"/>
      <c r="K81" s="117"/>
    </row>
    <row r="82" spans="1:11" ht="15" customHeight="1" thickTop="1" x14ac:dyDescent="0.2">
      <c r="A82" s="117"/>
      <c r="B82" s="16"/>
      <c r="C82" s="117"/>
      <c r="D82" s="117"/>
      <c r="E82" s="117"/>
      <c r="F82" s="117"/>
      <c r="G82" s="117"/>
      <c r="H82" s="16"/>
      <c r="I82" s="117"/>
      <c r="J82" s="117"/>
      <c r="K82" s="117"/>
    </row>
    <row r="83" spans="1:11" ht="15" customHeight="1" x14ac:dyDescent="0.2">
      <c r="A83" s="116" t="s">
        <v>89</v>
      </c>
      <c r="B83" s="16"/>
      <c r="C83" s="117"/>
      <c r="D83" s="117"/>
      <c r="E83" s="117"/>
      <c r="F83" s="117"/>
      <c r="G83" s="117"/>
      <c r="H83" s="16"/>
      <c r="I83" s="117"/>
      <c r="J83" s="117"/>
      <c r="K83" s="117"/>
    </row>
    <row r="84" spans="1:11" ht="15" customHeight="1" x14ac:dyDescent="0.2">
      <c r="A84" s="116" t="s">
        <v>465</v>
      </c>
      <c r="B84" s="16"/>
      <c r="C84" s="117"/>
      <c r="D84" s="117"/>
      <c r="E84" s="117"/>
      <c r="F84" s="117"/>
      <c r="G84" s="117"/>
      <c r="H84" s="16"/>
      <c r="I84" s="117"/>
      <c r="J84" s="117"/>
      <c r="K84" s="117"/>
    </row>
    <row r="85" spans="1:11" ht="15" customHeight="1" x14ac:dyDescent="0.2">
      <c r="A85" s="166" t="s">
        <v>159</v>
      </c>
      <c r="B85" s="167"/>
      <c r="C85" s="167"/>
      <c r="D85" s="167"/>
      <c r="E85" s="167"/>
      <c r="F85" s="167"/>
      <c r="G85" s="167"/>
      <c r="H85" s="168"/>
      <c r="I85" s="117"/>
      <c r="J85" s="117"/>
      <c r="K85" s="117"/>
    </row>
    <row r="86" spans="1:11" ht="30" customHeight="1" x14ac:dyDescent="0.2">
      <c r="A86" s="24" t="s">
        <v>0</v>
      </c>
      <c r="B86" s="25" t="s">
        <v>1</v>
      </c>
      <c r="C86" s="26" t="s">
        <v>2</v>
      </c>
      <c r="D86" s="26" t="s">
        <v>3</v>
      </c>
      <c r="E86" s="26" t="s">
        <v>4</v>
      </c>
      <c r="F86" s="24" t="s">
        <v>5</v>
      </c>
      <c r="G86" s="24" t="s">
        <v>6</v>
      </c>
      <c r="H86" s="25" t="s">
        <v>7</v>
      </c>
      <c r="I86" s="117"/>
      <c r="J86" s="117"/>
      <c r="K86" s="117"/>
    </row>
    <row r="87" spans="1:11" ht="15" customHeight="1" x14ac:dyDescent="0.2">
      <c r="A87" s="120">
        <v>41164</v>
      </c>
      <c r="B87" s="16" t="s">
        <v>148</v>
      </c>
      <c r="C87" s="117" t="s">
        <v>129</v>
      </c>
      <c r="D87" s="19">
        <v>120000</v>
      </c>
      <c r="E87" s="117" t="s">
        <v>178</v>
      </c>
      <c r="F87" s="19">
        <v>60000</v>
      </c>
      <c r="G87" s="19">
        <v>30000</v>
      </c>
      <c r="H87" s="16" t="s">
        <v>107</v>
      </c>
      <c r="I87" s="117"/>
      <c r="J87" s="117"/>
      <c r="K87" s="117"/>
    </row>
    <row r="88" spans="1:11" ht="15" customHeight="1" x14ac:dyDescent="0.2">
      <c r="A88" s="120">
        <v>41158</v>
      </c>
      <c r="B88" s="16" t="s">
        <v>146</v>
      </c>
      <c r="C88" s="117" t="s">
        <v>31</v>
      </c>
      <c r="D88" s="19">
        <v>828750</v>
      </c>
      <c r="E88" s="117" t="s">
        <v>172</v>
      </c>
      <c r="F88" s="19">
        <v>414375</v>
      </c>
      <c r="G88" s="19">
        <v>207187.5</v>
      </c>
      <c r="H88" s="16" t="s">
        <v>147</v>
      </c>
      <c r="I88" s="117"/>
      <c r="J88" s="117"/>
      <c r="K88" s="117"/>
    </row>
    <row r="89" spans="1:11" ht="15" customHeight="1" x14ac:dyDescent="0.2">
      <c r="A89" s="120"/>
      <c r="B89" s="16"/>
      <c r="C89" s="117"/>
      <c r="D89" s="19"/>
      <c r="E89" s="117"/>
      <c r="F89" s="19"/>
      <c r="G89" s="19"/>
      <c r="H89" s="16"/>
      <c r="I89" s="117"/>
      <c r="J89" s="117"/>
      <c r="K89" s="117"/>
    </row>
    <row r="90" spans="1:11" ht="15" customHeight="1" x14ac:dyDescent="0.2">
      <c r="A90" s="121"/>
      <c r="B90" s="16"/>
      <c r="C90" s="110" t="s">
        <v>144</v>
      </c>
      <c r="D90" s="110"/>
      <c r="E90" s="110"/>
      <c r="F90" s="46">
        <v>474375</v>
      </c>
      <c r="G90" s="118">
        <v>237187.5</v>
      </c>
      <c r="H90" s="16"/>
      <c r="I90" s="117"/>
      <c r="J90" s="117"/>
      <c r="K90" s="117"/>
    </row>
    <row r="91" spans="1:11" ht="15" customHeight="1" x14ac:dyDescent="0.2">
      <c r="A91" s="121"/>
      <c r="B91" s="16"/>
      <c r="C91" s="110" t="s">
        <v>46</v>
      </c>
      <c r="D91" s="110"/>
      <c r="E91" s="110"/>
      <c r="F91" s="46">
        <v>237187.5</v>
      </c>
      <c r="G91" s="13"/>
      <c r="H91" s="16"/>
      <c r="I91" s="117"/>
      <c r="J91" s="117"/>
      <c r="K91" s="117"/>
    </row>
    <row r="92" spans="1:11" ht="15" customHeight="1" thickBot="1" x14ac:dyDescent="0.25">
      <c r="A92" s="121"/>
      <c r="B92" s="16"/>
      <c r="C92" s="114" t="s">
        <v>47</v>
      </c>
      <c r="D92" s="114"/>
      <c r="E92" s="114"/>
      <c r="F92" s="119">
        <v>237187.5</v>
      </c>
      <c r="G92" s="13"/>
      <c r="H92" s="16"/>
      <c r="I92" s="117"/>
      <c r="J92" s="117"/>
      <c r="K92" s="117"/>
    </row>
    <row r="93" spans="1:11" ht="15" customHeight="1" thickTop="1" x14ac:dyDescent="0.2">
      <c r="A93" s="121"/>
      <c r="B93" s="16"/>
      <c r="C93" s="117"/>
      <c r="D93" s="117"/>
      <c r="E93" s="117"/>
      <c r="F93" s="117"/>
      <c r="G93" s="117"/>
      <c r="H93" s="16"/>
      <c r="I93" s="117"/>
      <c r="J93" s="117"/>
      <c r="K93" s="117"/>
    </row>
    <row r="94" spans="1:11" ht="15" customHeight="1" x14ac:dyDescent="0.2">
      <c r="A94" s="116" t="s">
        <v>89</v>
      </c>
      <c r="B94" s="16"/>
      <c r="C94" s="117"/>
      <c r="D94" s="117"/>
      <c r="E94" s="117"/>
      <c r="F94" s="117"/>
      <c r="G94" s="117"/>
      <c r="H94" s="16"/>
      <c r="I94" s="117"/>
      <c r="J94" s="117"/>
      <c r="K94" s="117"/>
    </row>
    <row r="95" spans="1:11" ht="15" customHeight="1" x14ac:dyDescent="0.2">
      <c r="A95" s="121"/>
      <c r="B95" s="16"/>
      <c r="C95" s="117"/>
      <c r="D95" s="117"/>
      <c r="E95" s="117"/>
      <c r="F95" s="117"/>
      <c r="G95" s="117"/>
      <c r="H95" s="16"/>
      <c r="I95" s="117"/>
      <c r="J95" s="117"/>
      <c r="K95" s="117"/>
    </row>
    <row r="96" spans="1:11" s="117" customFormat="1" ht="15" customHeight="1" x14ac:dyDescent="0.2">
      <c r="A96" s="166" t="s">
        <v>145</v>
      </c>
      <c r="B96" s="167"/>
      <c r="C96" s="167"/>
      <c r="D96" s="167"/>
      <c r="E96" s="167"/>
      <c r="F96" s="167"/>
      <c r="G96" s="167"/>
      <c r="H96" s="168"/>
    </row>
    <row r="97" spans="1:12" ht="32.25" customHeight="1" x14ac:dyDescent="0.2">
      <c r="A97" s="24" t="s">
        <v>0</v>
      </c>
      <c r="B97" s="25" t="s">
        <v>1</v>
      </c>
      <c r="C97" s="26" t="s">
        <v>2</v>
      </c>
      <c r="D97" s="26" t="s">
        <v>3</v>
      </c>
      <c r="E97" s="26" t="s">
        <v>4</v>
      </c>
      <c r="F97" s="24" t="s">
        <v>5</v>
      </c>
      <c r="G97" s="24" t="s">
        <v>6</v>
      </c>
      <c r="H97" s="25" t="s">
        <v>7</v>
      </c>
      <c r="I97" s="117"/>
      <c r="J97" s="117"/>
      <c r="K97" s="117"/>
    </row>
    <row r="98" spans="1:12" ht="15" customHeight="1" x14ac:dyDescent="0.2">
      <c r="A98" s="8">
        <v>41127</v>
      </c>
      <c r="B98" s="16" t="s">
        <v>143</v>
      </c>
      <c r="C98" s="13" t="s">
        <v>117</v>
      </c>
      <c r="D98" s="9">
        <v>111800</v>
      </c>
      <c r="E98" s="10" t="s">
        <v>172</v>
      </c>
      <c r="F98" s="9">
        <v>55900</v>
      </c>
      <c r="G98" s="9">
        <v>27950</v>
      </c>
      <c r="H98" s="16" t="s">
        <v>118</v>
      </c>
      <c r="I98" s="117"/>
      <c r="J98" s="117"/>
      <c r="K98" s="117"/>
    </row>
    <row r="99" spans="1:12" ht="15" customHeight="1" x14ac:dyDescent="0.2">
      <c r="A99" s="8">
        <v>41122</v>
      </c>
      <c r="B99" s="16" t="s">
        <v>141</v>
      </c>
      <c r="C99" s="13" t="s">
        <v>142</v>
      </c>
      <c r="D99" s="9">
        <v>100000</v>
      </c>
      <c r="E99" s="10" t="s">
        <v>174</v>
      </c>
      <c r="F99" s="9">
        <v>50000</v>
      </c>
      <c r="G99" s="9">
        <v>25000</v>
      </c>
      <c r="H99" s="16" t="s">
        <v>118</v>
      </c>
      <c r="I99" s="117"/>
      <c r="J99" s="117"/>
      <c r="K99" s="117"/>
    </row>
    <row r="100" spans="1:12" ht="28.5" customHeight="1" x14ac:dyDescent="0.2">
      <c r="A100" s="8">
        <v>41100</v>
      </c>
      <c r="B100" s="16" t="s">
        <v>139</v>
      </c>
      <c r="C100" s="13" t="s">
        <v>140</v>
      </c>
      <c r="D100" s="9">
        <v>1000000</v>
      </c>
      <c r="E100" s="10" t="s">
        <v>173</v>
      </c>
      <c r="F100" s="9">
        <v>750000</v>
      </c>
      <c r="G100" s="9">
        <v>375000</v>
      </c>
      <c r="H100" s="16" t="s">
        <v>107</v>
      </c>
      <c r="I100" s="117"/>
      <c r="J100" s="117"/>
      <c r="K100" s="117"/>
    </row>
    <row r="101" spans="1:12" ht="15" customHeight="1" x14ac:dyDescent="0.2">
      <c r="A101" s="8">
        <v>41085</v>
      </c>
      <c r="B101" s="16" t="s">
        <v>138</v>
      </c>
      <c r="C101" s="13" t="s">
        <v>31</v>
      </c>
      <c r="D101" s="9">
        <v>246250</v>
      </c>
      <c r="E101" s="10" t="s">
        <v>172</v>
      </c>
      <c r="F101" s="9">
        <v>123125</v>
      </c>
      <c r="G101" s="9">
        <v>61562.5</v>
      </c>
      <c r="H101" s="16" t="s">
        <v>107</v>
      </c>
      <c r="I101" s="117"/>
      <c r="J101" s="117"/>
      <c r="K101" s="117"/>
    </row>
    <row r="102" spans="1:12" ht="40.5" customHeight="1" x14ac:dyDescent="0.2">
      <c r="A102" s="8">
        <v>41073</v>
      </c>
      <c r="B102" s="16" t="s">
        <v>136</v>
      </c>
      <c r="C102" s="13" t="s">
        <v>137</v>
      </c>
      <c r="D102" s="9">
        <v>120000</v>
      </c>
      <c r="E102" s="10" t="s">
        <v>171</v>
      </c>
      <c r="F102" s="9">
        <v>60000</v>
      </c>
      <c r="G102" s="9">
        <v>30000</v>
      </c>
      <c r="H102" s="16" t="s">
        <v>118</v>
      </c>
      <c r="I102" s="117"/>
      <c r="J102" s="117"/>
      <c r="K102" s="117"/>
      <c r="L102" s="9"/>
    </row>
    <row r="103" spans="1:12" ht="15" customHeight="1" x14ac:dyDescent="0.2">
      <c r="A103" s="8">
        <v>41054</v>
      </c>
      <c r="B103" s="16" t="s">
        <v>134</v>
      </c>
      <c r="C103" s="13" t="s">
        <v>135</v>
      </c>
      <c r="D103" s="9">
        <v>520004</v>
      </c>
      <c r="E103" s="10" t="s">
        <v>170</v>
      </c>
      <c r="F103" s="9">
        <v>260002</v>
      </c>
      <c r="G103" s="9">
        <v>130001</v>
      </c>
      <c r="H103" s="16" t="s">
        <v>125</v>
      </c>
      <c r="I103" s="117"/>
      <c r="J103" s="117"/>
      <c r="K103" s="117"/>
      <c r="L103" s="21"/>
    </row>
    <row r="104" spans="1:12" ht="15" customHeight="1" x14ac:dyDescent="0.2">
      <c r="A104" s="8">
        <v>41053</v>
      </c>
      <c r="B104" s="16" t="s">
        <v>132</v>
      </c>
      <c r="C104" s="13" t="s">
        <v>69</v>
      </c>
      <c r="D104" s="9">
        <v>1124000</v>
      </c>
      <c r="E104" s="10" t="s">
        <v>169</v>
      </c>
      <c r="F104" s="9">
        <v>843000</v>
      </c>
      <c r="G104" s="9">
        <v>421500</v>
      </c>
      <c r="H104" s="16" t="s">
        <v>133</v>
      </c>
      <c r="I104" s="117"/>
      <c r="J104" s="117"/>
      <c r="K104" s="117"/>
      <c r="L104" s="21"/>
    </row>
    <row r="105" spans="1:12" ht="30" customHeight="1" x14ac:dyDescent="0.2">
      <c r="A105" s="8">
        <v>41011</v>
      </c>
      <c r="B105" s="16" t="s">
        <v>130</v>
      </c>
      <c r="C105" s="13" t="s">
        <v>131</v>
      </c>
      <c r="D105" s="9">
        <v>2100000</v>
      </c>
      <c r="E105" s="10" t="s">
        <v>168</v>
      </c>
      <c r="F105" s="9">
        <v>2100000</v>
      </c>
      <c r="G105" s="9">
        <v>1050000</v>
      </c>
      <c r="H105" s="16" t="s">
        <v>125</v>
      </c>
      <c r="I105" s="117"/>
      <c r="J105" s="117"/>
      <c r="K105" s="117"/>
      <c r="L105" s="21"/>
    </row>
    <row r="106" spans="1:12" ht="15" customHeight="1" x14ac:dyDescent="0.2">
      <c r="A106" s="8">
        <v>41009</v>
      </c>
      <c r="B106" s="16" t="s">
        <v>128</v>
      </c>
      <c r="C106" s="13" t="s">
        <v>129</v>
      </c>
      <c r="D106" s="9">
        <v>1000000</v>
      </c>
      <c r="E106" s="10" t="s">
        <v>167</v>
      </c>
      <c r="F106" s="9">
        <v>750000</v>
      </c>
      <c r="G106" s="9">
        <v>375000</v>
      </c>
      <c r="H106" s="16" t="s">
        <v>118</v>
      </c>
      <c r="I106" s="117"/>
      <c r="J106" s="117"/>
      <c r="K106" s="117"/>
      <c r="L106" s="21"/>
    </row>
    <row r="107" spans="1:12" ht="15" customHeight="1" x14ac:dyDescent="0.2">
      <c r="A107" s="8">
        <v>41005</v>
      </c>
      <c r="B107" s="16" t="s">
        <v>126</v>
      </c>
      <c r="C107" s="13" t="s">
        <v>43</v>
      </c>
      <c r="D107" s="9">
        <v>100000</v>
      </c>
      <c r="E107" s="10" t="s">
        <v>166</v>
      </c>
      <c r="F107" s="9">
        <v>50000</v>
      </c>
      <c r="G107" s="9">
        <v>25000</v>
      </c>
      <c r="H107" s="16" t="s">
        <v>127</v>
      </c>
      <c r="I107" s="117"/>
      <c r="J107" s="117"/>
      <c r="K107" s="117"/>
      <c r="L107" s="21"/>
    </row>
    <row r="108" spans="1:12" ht="30" customHeight="1" x14ac:dyDescent="0.2">
      <c r="A108" s="8">
        <v>40919</v>
      </c>
      <c r="B108" s="16" t="s">
        <v>123</v>
      </c>
      <c r="C108" s="10" t="s">
        <v>124</v>
      </c>
      <c r="D108" s="9">
        <v>333333</v>
      </c>
      <c r="E108" s="10" t="s">
        <v>165</v>
      </c>
      <c r="F108" s="9">
        <v>166666.5</v>
      </c>
      <c r="G108" s="9">
        <v>83333.25</v>
      </c>
      <c r="H108" s="16" t="s">
        <v>153</v>
      </c>
      <c r="I108" s="117"/>
      <c r="J108" s="117"/>
      <c r="K108" s="117"/>
      <c r="L108" s="19"/>
    </row>
    <row r="109" spans="1:12" ht="15" customHeight="1" x14ac:dyDescent="0.2">
      <c r="A109" s="8">
        <v>40884</v>
      </c>
      <c r="B109" s="16" t="s">
        <v>122</v>
      </c>
      <c r="C109" s="13" t="s">
        <v>57</v>
      </c>
      <c r="D109" s="9">
        <v>242500</v>
      </c>
      <c r="E109" s="10" t="s">
        <v>175</v>
      </c>
      <c r="F109" s="9">
        <v>121250</v>
      </c>
      <c r="G109" s="9">
        <v>121250</v>
      </c>
      <c r="H109" s="16" t="s">
        <v>105</v>
      </c>
      <c r="I109" s="117"/>
      <c r="J109" s="117"/>
      <c r="K109" s="117"/>
      <c r="L109" s="21"/>
    </row>
    <row r="110" spans="1:12" ht="15" customHeight="1" x14ac:dyDescent="0.2">
      <c r="A110" s="8">
        <v>40822</v>
      </c>
      <c r="B110" s="16" t="s">
        <v>120</v>
      </c>
      <c r="C110" s="13" t="s">
        <v>55</v>
      </c>
      <c r="D110" s="9">
        <v>270000</v>
      </c>
      <c r="E110" s="10" t="s">
        <v>176</v>
      </c>
      <c r="F110" s="9">
        <v>135000</v>
      </c>
      <c r="G110" s="9">
        <v>67500</v>
      </c>
      <c r="H110" s="16" t="s">
        <v>121</v>
      </c>
      <c r="I110" s="117"/>
      <c r="J110" s="117"/>
      <c r="K110" s="117"/>
      <c r="L110" s="21"/>
    </row>
    <row r="111" spans="1:12" ht="15" customHeight="1" x14ac:dyDescent="0.2">
      <c r="A111" s="8">
        <v>40793</v>
      </c>
      <c r="B111" s="16" t="s">
        <v>119</v>
      </c>
      <c r="C111" s="13" t="s">
        <v>31</v>
      </c>
      <c r="D111" s="9">
        <v>1580000</v>
      </c>
      <c r="E111" s="10" t="s">
        <v>172</v>
      </c>
      <c r="F111" s="9">
        <v>1185000</v>
      </c>
      <c r="G111" s="9">
        <v>592500</v>
      </c>
      <c r="H111" s="16" t="s">
        <v>107</v>
      </c>
      <c r="I111" s="117"/>
      <c r="J111" s="117"/>
      <c r="K111" s="117"/>
      <c r="L111" s="21"/>
    </row>
    <row r="112" spans="1:12" ht="15" customHeight="1" x14ac:dyDescent="0.2">
      <c r="A112" s="8">
        <v>40767</v>
      </c>
      <c r="B112" s="16" t="s">
        <v>116</v>
      </c>
      <c r="C112" s="13" t="s">
        <v>117</v>
      </c>
      <c r="D112" s="9">
        <v>105000</v>
      </c>
      <c r="E112" s="10" t="s">
        <v>177</v>
      </c>
      <c r="F112" s="9">
        <v>52500</v>
      </c>
      <c r="G112" s="9">
        <v>26250</v>
      </c>
      <c r="H112" s="16" t="s">
        <v>118</v>
      </c>
      <c r="I112" s="117"/>
      <c r="J112" s="117"/>
      <c r="K112" s="117"/>
    </row>
    <row r="113" spans="1:12" ht="15" customHeight="1" x14ac:dyDescent="0.2">
      <c r="A113" s="8"/>
      <c r="B113" s="16"/>
      <c r="C113" s="13"/>
      <c r="D113" s="9"/>
      <c r="E113" s="10"/>
      <c r="F113" s="9"/>
      <c r="G113" s="9"/>
      <c r="H113" s="16"/>
      <c r="I113" s="117"/>
      <c r="J113" s="117"/>
      <c r="K113" s="117"/>
    </row>
    <row r="114" spans="1:12" ht="15" customHeight="1" x14ac:dyDescent="0.2">
      <c r="A114" s="8"/>
      <c r="B114" s="16"/>
      <c r="C114" s="110" t="s">
        <v>144</v>
      </c>
      <c r="D114" s="46"/>
      <c r="E114" s="26"/>
      <c r="F114" s="46">
        <v>6702443.5</v>
      </c>
      <c r="G114" s="118">
        <v>3411846.75</v>
      </c>
      <c r="H114" s="16"/>
      <c r="I114" s="117"/>
      <c r="J114" s="117"/>
      <c r="K114" s="117"/>
      <c r="L114" s="21"/>
    </row>
    <row r="115" spans="1:12" ht="15" customHeight="1" x14ac:dyDescent="0.2">
      <c r="A115" s="8"/>
      <c r="B115" s="16"/>
      <c r="C115" s="122" t="s">
        <v>46</v>
      </c>
      <c r="D115" s="123"/>
      <c r="E115" s="124"/>
      <c r="F115" s="123">
        <v>3411846.75</v>
      </c>
      <c r="G115" s="9"/>
      <c r="H115" s="16"/>
      <c r="I115" s="117"/>
      <c r="J115" s="117"/>
      <c r="K115" s="117"/>
      <c r="L115" s="21"/>
    </row>
    <row r="116" spans="1:12" ht="15" customHeight="1" thickBot="1" x14ac:dyDescent="0.25">
      <c r="A116" s="8"/>
      <c r="B116" s="16"/>
      <c r="C116" s="114" t="s">
        <v>47</v>
      </c>
      <c r="D116" s="125"/>
      <c r="E116" s="126"/>
      <c r="F116" s="125">
        <v>3290596.75</v>
      </c>
      <c r="G116" s="9"/>
      <c r="H116" s="16"/>
      <c r="I116" s="117"/>
      <c r="J116" s="117"/>
      <c r="K116" s="117"/>
      <c r="L116" s="21"/>
    </row>
    <row r="117" spans="1:12" ht="15" customHeight="1" thickTop="1" x14ac:dyDescent="0.2">
      <c r="A117" s="8"/>
      <c r="B117" s="16"/>
      <c r="C117" s="13"/>
      <c r="D117" s="9"/>
      <c r="E117" s="10"/>
      <c r="F117" s="9"/>
      <c r="G117" s="9"/>
      <c r="H117" s="16"/>
      <c r="I117" s="117"/>
      <c r="J117" s="117"/>
      <c r="K117" s="117"/>
      <c r="L117" s="21"/>
    </row>
    <row r="118" spans="1:12" ht="15" customHeight="1" x14ac:dyDescent="0.2">
      <c r="A118" s="127" t="s">
        <v>89</v>
      </c>
      <c r="B118" s="16"/>
      <c r="C118" s="13"/>
      <c r="D118" s="9"/>
      <c r="E118" s="10"/>
      <c r="F118" s="9"/>
      <c r="G118" s="9"/>
      <c r="H118" s="16"/>
      <c r="I118" s="117"/>
      <c r="J118" s="117"/>
      <c r="K118" s="117"/>
      <c r="L118" s="21"/>
    </row>
    <row r="119" spans="1:12" ht="15" customHeight="1" x14ac:dyDescent="0.2">
      <c r="A119" s="121"/>
      <c r="B119" s="16"/>
      <c r="C119" s="117"/>
      <c r="D119" s="117"/>
      <c r="E119" s="117"/>
      <c r="F119" s="117"/>
      <c r="G119" s="117"/>
      <c r="H119" s="16"/>
      <c r="I119" s="117"/>
      <c r="J119" s="117"/>
      <c r="K119" s="117"/>
    </row>
    <row r="120" spans="1:12" ht="15" customHeight="1" x14ac:dyDescent="0.2">
      <c r="A120" s="166" t="s">
        <v>115</v>
      </c>
      <c r="B120" s="167"/>
      <c r="C120" s="167"/>
      <c r="D120" s="167"/>
      <c r="E120" s="167"/>
      <c r="F120" s="167"/>
      <c r="G120" s="167"/>
      <c r="H120" s="168"/>
      <c r="I120" s="117"/>
      <c r="J120" s="117"/>
      <c r="K120" s="117"/>
    </row>
    <row r="121" spans="1:12" ht="27.75" customHeight="1" x14ac:dyDescent="0.2">
      <c r="A121" s="24" t="s">
        <v>0</v>
      </c>
      <c r="B121" s="25" t="s">
        <v>1</v>
      </c>
      <c r="C121" s="26" t="s">
        <v>2</v>
      </c>
      <c r="D121" s="26" t="s">
        <v>3</v>
      </c>
      <c r="E121" s="26" t="s">
        <v>4</v>
      </c>
      <c r="F121" s="24" t="s">
        <v>5</v>
      </c>
      <c r="G121" s="24" t="s">
        <v>6</v>
      </c>
      <c r="H121" s="25" t="s">
        <v>7</v>
      </c>
      <c r="I121" s="117"/>
      <c r="J121" s="117"/>
      <c r="K121" s="117"/>
    </row>
    <row r="122" spans="1:12" ht="15" customHeight="1" x14ac:dyDescent="0.2">
      <c r="A122" s="8">
        <v>40731</v>
      </c>
      <c r="B122" s="16" t="s">
        <v>111</v>
      </c>
      <c r="C122" s="13" t="s">
        <v>112</v>
      </c>
      <c r="D122" s="9">
        <v>150000</v>
      </c>
      <c r="E122" s="10" t="s">
        <v>114</v>
      </c>
      <c r="F122" s="9">
        <v>75000</v>
      </c>
      <c r="G122" s="9">
        <v>75000</v>
      </c>
      <c r="H122" s="16" t="s">
        <v>113</v>
      </c>
      <c r="I122" s="117"/>
      <c r="J122" s="117"/>
      <c r="K122" s="117"/>
    </row>
    <row r="123" spans="1:12" ht="15" customHeight="1" x14ac:dyDescent="0.2">
      <c r="A123" s="8">
        <v>40722</v>
      </c>
      <c r="B123" s="16" t="s">
        <v>108</v>
      </c>
      <c r="C123" s="13" t="s">
        <v>109</v>
      </c>
      <c r="D123" s="9">
        <v>450000</v>
      </c>
      <c r="E123" s="10" t="s">
        <v>181</v>
      </c>
      <c r="F123" s="9">
        <v>225000</v>
      </c>
      <c r="G123" s="9">
        <v>112500</v>
      </c>
      <c r="H123" s="16" t="s">
        <v>110</v>
      </c>
      <c r="I123" s="117"/>
      <c r="J123" s="117"/>
      <c r="K123" s="117"/>
    </row>
    <row r="124" spans="1:12" ht="15" customHeight="1" x14ac:dyDescent="0.2">
      <c r="A124" s="8">
        <v>40702</v>
      </c>
      <c r="B124" s="16" t="s">
        <v>106</v>
      </c>
      <c r="C124" s="13" t="s">
        <v>31</v>
      </c>
      <c r="D124" s="9">
        <v>470000</v>
      </c>
      <c r="E124" s="10" t="s">
        <v>172</v>
      </c>
      <c r="F124" s="9">
        <v>235000</v>
      </c>
      <c r="G124" s="9">
        <v>117500</v>
      </c>
      <c r="H124" s="16" t="s">
        <v>107</v>
      </c>
      <c r="I124" s="117"/>
      <c r="J124" s="117"/>
      <c r="K124" s="117"/>
    </row>
    <row r="125" spans="1:12" ht="27" customHeight="1" x14ac:dyDescent="0.2">
      <c r="A125" s="8">
        <v>40694</v>
      </c>
      <c r="B125" s="16" t="s">
        <v>104</v>
      </c>
      <c r="C125" s="13" t="s">
        <v>57</v>
      </c>
      <c r="D125" s="9">
        <v>1000000</v>
      </c>
      <c r="E125" s="10" t="s">
        <v>84</v>
      </c>
      <c r="F125" s="9">
        <v>750000</v>
      </c>
      <c r="G125" s="9">
        <v>750000</v>
      </c>
      <c r="H125" s="16" t="s">
        <v>105</v>
      </c>
      <c r="I125" s="117"/>
      <c r="J125" s="117"/>
      <c r="K125" s="117"/>
    </row>
    <row r="126" spans="1:12" ht="27" customHeight="1" x14ac:dyDescent="0.2">
      <c r="A126" s="8">
        <v>40630</v>
      </c>
      <c r="B126" s="16" t="s">
        <v>101</v>
      </c>
      <c r="C126" s="13" t="s">
        <v>102</v>
      </c>
      <c r="D126" s="9">
        <v>250000</v>
      </c>
      <c r="E126" s="10" t="s">
        <v>161</v>
      </c>
      <c r="F126" s="9">
        <v>125000</v>
      </c>
      <c r="G126" s="9">
        <v>62500</v>
      </c>
      <c r="H126" s="20" t="s">
        <v>103</v>
      </c>
      <c r="I126" s="117"/>
      <c r="J126" s="117"/>
      <c r="K126" s="117"/>
    </row>
    <row r="127" spans="1:12" ht="27" customHeight="1" x14ac:dyDescent="0.2">
      <c r="A127" s="8">
        <v>40591</v>
      </c>
      <c r="B127" s="16" t="s">
        <v>98</v>
      </c>
      <c r="C127" s="13" t="s">
        <v>99</v>
      </c>
      <c r="D127" s="9">
        <v>1000000</v>
      </c>
      <c r="E127" s="10" t="s">
        <v>162</v>
      </c>
      <c r="F127" s="9">
        <v>750000</v>
      </c>
      <c r="G127" s="9">
        <v>375000</v>
      </c>
      <c r="H127" s="16" t="s">
        <v>100</v>
      </c>
      <c r="I127" s="117"/>
      <c r="J127" s="117"/>
      <c r="K127" s="117"/>
    </row>
    <row r="128" spans="1:12" ht="15" customHeight="1" x14ac:dyDescent="0.2">
      <c r="A128" s="8">
        <v>40577</v>
      </c>
      <c r="B128" s="16" t="s">
        <v>95</v>
      </c>
      <c r="C128" s="13" t="s">
        <v>96</v>
      </c>
      <c r="D128" s="9">
        <v>250000</v>
      </c>
      <c r="E128" s="10" t="s">
        <v>163</v>
      </c>
      <c r="F128" s="9">
        <v>125000</v>
      </c>
      <c r="G128" s="9">
        <v>62500</v>
      </c>
      <c r="H128" s="16" t="s">
        <v>97</v>
      </c>
      <c r="I128" s="117"/>
      <c r="J128" s="117"/>
      <c r="K128" s="117"/>
    </row>
    <row r="129" spans="1:11" ht="15" customHeight="1" x14ac:dyDescent="0.2">
      <c r="A129" s="8">
        <v>40574</v>
      </c>
      <c r="B129" s="16" t="s">
        <v>93</v>
      </c>
      <c r="C129" s="13" t="s">
        <v>69</v>
      </c>
      <c r="D129" s="23">
        <v>200000</v>
      </c>
      <c r="E129" s="10" t="s">
        <v>164</v>
      </c>
      <c r="F129" s="23">
        <v>100000</v>
      </c>
      <c r="G129" s="23">
        <v>50000</v>
      </c>
      <c r="H129" s="16" t="s">
        <v>94</v>
      </c>
      <c r="I129" s="117"/>
      <c r="J129" s="117"/>
      <c r="K129" s="117"/>
    </row>
    <row r="130" spans="1:11" ht="15" customHeight="1" x14ac:dyDescent="0.2">
      <c r="A130" s="8"/>
      <c r="B130" s="16"/>
      <c r="C130" s="13"/>
      <c r="D130" s="9"/>
      <c r="E130" s="10"/>
      <c r="F130" s="9"/>
      <c r="G130" s="9"/>
      <c r="H130" s="16"/>
      <c r="I130" s="117"/>
      <c r="J130" s="117"/>
      <c r="K130" s="117"/>
    </row>
    <row r="131" spans="1:11" ht="15" customHeight="1" x14ac:dyDescent="0.2">
      <c r="A131" s="121"/>
      <c r="B131" s="16"/>
      <c r="C131" s="110" t="s">
        <v>144</v>
      </c>
      <c r="D131" s="110"/>
      <c r="E131" s="110"/>
      <c r="F131" s="46">
        <v>2385000</v>
      </c>
      <c r="G131" s="118">
        <v>1605000</v>
      </c>
      <c r="H131" s="16"/>
      <c r="I131" s="117"/>
      <c r="J131" s="117"/>
      <c r="K131" s="117"/>
    </row>
    <row r="132" spans="1:11" ht="15" customHeight="1" x14ac:dyDescent="0.2">
      <c r="A132" s="121"/>
      <c r="B132" s="16"/>
      <c r="C132" s="122" t="s">
        <v>46</v>
      </c>
      <c r="D132" s="122"/>
      <c r="E132" s="122"/>
      <c r="F132" s="123">
        <v>1605000</v>
      </c>
      <c r="G132" s="13"/>
      <c r="H132" s="16"/>
      <c r="I132" s="117"/>
      <c r="J132" s="117"/>
      <c r="K132" s="117"/>
    </row>
    <row r="133" spans="1:11" ht="15" customHeight="1" thickBot="1" x14ac:dyDescent="0.25">
      <c r="A133" s="121"/>
      <c r="B133" s="16"/>
      <c r="C133" s="114" t="s">
        <v>47</v>
      </c>
      <c r="D133" s="114"/>
      <c r="E133" s="114"/>
      <c r="F133" s="119">
        <v>780000</v>
      </c>
      <c r="G133" s="13"/>
      <c r="H133" s="16"/>
      <c r="I133" s="117"/>
      <c r="J133" s="117"/>
      <c r="K133" s="117"/>
    </row>
    <row r="134" spans="1:11" ht="15" customHeight="1" thickTop="1" x14ac:dyDescent="0.2">
      <c r="A134" s="121"/>
      <c r="B134" s="16"/>
      <c r="C134" s="128"/>
      <c r="D134" s="128"/>
      <c r="E134" s="128"/>
      <c r="F134" s="129"/>
      <c r="G134" s="117"/>
      <c r="H134" s="16"/>
      <c r="I134" s="117"/>
      <c r="J134" s="117"/>
      <c r="K134" s="117"/>
    </row>
    <row r="135" spans="1:11" ht="15" customHeight="1" x14ac:dyDescent="0.2">
      <c r="A135" s="116" t="s">
        <v>89</v>
      </c>
      <c r="B135" s="16"/>
      <c r="C135" s="117"/>
      <c r="D135" s="117"/>
      <c r="E135" s="117"/>
      <c r="F135" s="117"/>
      <c r="G135" s="117"/>
      <c r="H135" s="16"/>
      <c r="I135" s="117"/>
      <c r="J135" s="117"/>
      <c r="K135" s="117"/>
    </row>
    <row r="136" spans="1:11" ht="15" customHeight="1" x14ac:dyDescent="0.2">
      <c r="A136" s="116"/>
      <c r="B136" s="16"/>
      <c r="C136" s="117"/>
      <c r="D136" s="117"/>
      <c r="E136" s="117"/>
      <c r="F136" s="117"/>
      <c r="G136" s="117"/>
      <c r="H136" s="16"/>
      <c r="I136" s="117"/>
      <c r="J136" s="117"/>
      <c r="K136" s="117"/>
    </row>
    <row r="137" spans="1:11" x14ac:dyDescent="0.2">
      <c r="A137" s="166" t="s">
        <v>92</v>
      </c>
      <c r="B137" s="167"/>
      <c r="C137" s="167"/>
      <c r="D137" s="167"/>
      <c r="E137" s="167"/>
      <c r="F137" s="167"/>
      <c r="G137" s="167"/>
      <c r="H137" s="168"/>
      <c r="I137" s="117"/>
      <c r="J137" s="117"/>
      <c r="K137" s="117"/>
    </row>
    <row r="138" spans="1:11" ht="25.5" x14ac:dyDescent="0.2">
      <c r="A138" s="24" t="s">
        <v>0</v>
      </c>
      <c r="B138" s="25" t="s">
        <v>1</v>
      </c>
      <c r="C138" s="26" t="s">
        <v>2</v>
      </c>
      <c r="D138" s="26" t="s">
        <v>3</v>
      </c>
      <c r="E138" s="26" t="s">
        <v>4</v>
      </c>
      <c r="F138" s="24" t="s">
        <v>5</v>
      </c>
      <c r="G138" s="24" t="s">
        <v>6</v>
      </c>
      <c r="H138" s="25" t="s">
        <v>7</v>
      </c>
      <c r="I138" s="117"/>
      <c r="J138" s="117"/>
      <c r="K138" s="117"/>
    </row>
    <row r="139" spans="1:11" ht="30" customHeight="1" x14ac:dyDescent="0.2">
      <c r="A139" s="27">
        <v>40555</v>
      </c>
      <c r="B139" s="20" t="s">
        <v>72</v>
      </c>
      <c r="C139" s="10" t="s">
        <v>73</v>
      </c>
      <c r="D139" s="21">
        <v>100000</v>
      </c>
      <c r="E139" s="28" t="s">
        <v>88</v>
      </c>
      <c r="F139" s="21">
        <v>50000</v>
      </c>
      <c r="G139" s="10"/>
      <c r="H139" s="20"/>
      <c r="I139" s="117"/>
      <c r="J139" s="117"/>
      <c r="K139" s="117"/>
    </row>
    <row r="140" spans="1:11" ht="29.25" customHeight="1" x14ac:dyDescent="0.2">
      <c r="A140" s="27">
        <v>40554</v>
      </c>
      <c r="B140" s="20" t="s">
        <v>70</v>
      </c>
      <c r="C140" s="10" t="s">
        <v>71</v>
      </c>
      <c r="D140" s="21">
        <v>100018</v>
      </c>
      <c r="E140" s="28" t="s">
        <v>87</v>
      </c>
      <c r="F140" s="21">
        <v>50009</v>
      </c>
      <c r="G140" s="10"/>
      <c r="H140" s="20"/>
      <c r="I140" s="117"/>
      <c r="J140" s="117"/>
      <c r="K140" s="117"/>
    </row>
    <row r="141" spans="1:11" ht="30" customHeight="1" x14ac:dyDescent="0.2">
      <c r="A141" s="27">
        <v>40527</v>
      </c>
      <c r="B141" s="20" t="s">
        <v>68</v>
      </c>
      <c r="C141" s="10" t="s">
        <v>69</v>
      </c>
      <c r="D141" s="21">
        <v>5000000</v>
      </c>
      <c r="E141" s="28" t="s">
        <v>86</v>
      </c>
      <c r="F141" s="21">
        <v>5000000</v>
      </c>
      <c r="G141" s="10"/>
      <c r="H141" s="20"/>
      <c r="I141" s="117"/>
      <c r="J141" s="117"/>
      <c r="K141" s="117"/>
    </row>
    <row r="142" spans="1:11" ht="15" customHeight="1" x14ac:dyDescent="0.2">
      <c r="A142" s="27">
        <v>40490</v>
      </c>
      <c r="B142" s="20" t="s">
        <v>66</v>
      </c>
      <c r="C142" s="10" t="s">
        <v>67</v>
      </c>
      <c r="D142" s="21">
        <v>250000</v>
      </c>
      <c r="E142" s="28" t="s">
        <v>85</v>
      </c>
      <c r="F142" s="21">
        <v>125000</v>
      </c>
      <c r="G142" s="21">
        <v>125000</v>
      </c>
      <c r="H142" s="20" t="s">
        <v>76</v>
      </c>
      <c r="I142" s="117"/>
      <c r="J142" s="117"/>
      <c r="K142" s="117"/>
    </row>
    <row r="143" spans="1:11" ht="30" customHeight="1" x14ac:dyDescent="0.2">
      <c r="A143" s="27">
        <v>40437</v>
      </c>
      <c r="B143" s="20" t="s">
        <v>65</v>
      </c>
      <c r="C143" s="10" t="s">
        <v>57</v>
      </c>
      <c r="D143" s="21">
        <v>300000</v>
      </c>
      <c r="E143" s="28" t="s">
        <v>84</v>
      </c>
      <c r="F143" s="21">
        <v>150000</v>
      </c>
      <c r="G143" s="21">
        <v>150000</v>
      </c>
      <c r="H143" s="20" t="s">
        <v>74</v>
      </c>
      <c r="I143" s="117"/>
      <c r="J143" s="117"/>
      <c r="K143" s="117"/>
    </row>
    <row r="144" spans="1:11" ht="27" customHeight="1" x14ac:dyDescent="0.2">
      <c r="A144" s="27">
        <v>40436</v>
      </c>
      <c r="B144" s="20" t="s">
        <v>42</v>
      </c>
      <c r="C144" s="10" t="s">
        <v>64</v>
      </c>
      <c r="D144" s="21">
        <v>100000</v>
      </c>
      <c r="E144" s="28" t="s">
        <v>83</v>
      </c>
      <c r="F144" s="21">
        <v>50000</v>
      </c>
      <c r="G144" s="10"/>
      <c r="H144" s="20"/>
      <c r="I144" s="117"/>
      <c r="J144" s="117"/>
      <c r="K144" s="117"/>
    </row>
    <row r="145" spans="1:11" ht="15" customHeight="1" x14ac:dyDescent="0.2">
      <c r="A145" s="27">
        <v>40424</v>
      </c>
      <c r="B145" s="20" t="s">
        <v>12</v>
      </c>
      <c r="C145" s="10" t="s">
        <v>31</v>
      </c>
      <c r="D145" s="21">
        <v>1050000</v>
      </c>
      <c r="E145" s="28" t="s">
        <v>172</v>
      </c>
      <c r="F145" s="21">
        <v>787500</v>
      </c>
      <c r="G145" s="10"/>
      <c r="H145" s="20"/>
      <c r="I145" s="117"/>
      <c r="J145" s="117"/>
      <c r="K145" s="117"/>
    </row>
    <row r="146" spans="1:11" ht="27" customHeight="1" x14ac:dyDescent="0.2">
      <c r="A146" s="27">
        <v>40424</v>
      </c>
      <c r="B146" s="20" t="s">
        <v>33</v>
      </c>
      <c r="C146" s="10" t="s">
        <v>61</v>
      </c>
      <c r="D146" s="21">
        <v>300000</v>
      </c>
      <c r="E146" s="28" t="s">
        <v>82</v>
      </c>
      <c r="F146" s="21">
        <v>150000</v>
      </c>
      <c r="G146" s="21">
        <v>150000</v>
      </c>
      <c r="H146" s="20" t="s">
        <v>75</v>
      </c>
      <c r="I146" s="117"/>
      <c r="J146" s="117"/>
      <c r="K146" s="117"/>
    </row>
    <row r="147" spans="1:11" ht="28.5" customHeight="1" x14ac:dyDescent="0.2">
      <c r="A147" s="27">
        <v>40424</v>
      </c>
      <c r="B147" s="20" t="s">
        <v>30</v>
      </c>
      <c r="C147" s="10" t="s">
        <v>62</v>
      </c>
      <c r="D147" s="21">
        <v>100000</v>
      </c>
      <c r="E147" s="28" t="s">
        <v>82</v>
      </c>
      <c r="F147" s="21">
        <v>50000</v>
      </c>
      <c r="G147" s="21">
        <v>50000</v>
      </c>
      <c r="H147" s="20" t="s">
        <v>75</v>
      </c>
      <c r="I147" s="117"/>
      <c r="J147" s="117"/>
      <c r="K147" s="117"/>
    </row>
    <row r="148" spans="1:11" ht="27.75" customHeight="1" x14ac:dyDescent="0.2">
      <c r="A148" s="27">
        <v>40424</v>
      </c>
      <c r="B148" s="20" t="s">
        <v>26</v>
      </c>
      <c r="C148" s="10" t="s">
        <v>62</v>
      </c>
      <c r="D148" s="21">
        <v>300000</v>
      </c>
      <c r="E148" s="28" t="s">
        <v>82</v>
      </c>
      <c r="F148" s="21">
        <v>150000</v>
      </c>
      <c r="G148" s="21">
        <v>150000</v>
      </c>
      <c r="H148" s="20" t="s">
        <v>75</v>
      </c>
      <c r="I148" s="117"/>
      <c r="J148" s="117"/>
      <c r="K148" s="117"/>
    </row>
    <row r="149" spans="1:11" ht="29.25" customHeight="1" x14ac:dyDescent="0.2">
      <c r="A149" s="27">
        <v>40424</v>
      </c>
      <c r="B149" s="20" t="s">
        <v>23</v>
      </c>
      <c r="C149" s="10" t="s">
        <v>63</v>
      </c>
      <c r="D149" s="21">
        <v>250000</v>
      </c>
      <c r="E149" s="28" t="s">
        <v>82</v>
      </c>
      <c r="F149" s="21">
        <v>125000</v>
      </c>
      <c r="G149" s="21">
        <v>125000</v>
      </c>
      <c r="H149" s="20" t="s">
        <v>75</v>
      </c>
      <c r="I149" s="117"/>
      <c r="J149" s="117"/>
      <c r="K149" s="117"/>
    </row>
    <row r="150" spans="1:11" ht="29.25" customHeight="1" x14ac:dyDescent="0.2">
      <c r="A150" s="27">
        <v>40386</v>
      </c>
      <c r="B150" s="20" t="s">
        <v>59</v>
      </c>
      <c r="C150" s="10" t="s">
        <v>60</v>
      </c>
      <c r="D150" s="21">
        <v>279747</v>
      </c>
      <c r="E150" s="28" t="s">
        <v>182</v>
      </c>
      <c r="F150" s="21">
        <v>139873.5</v>
      </c>
      <c r="G150" s="10"/>
      <c r="H150" s="20"/>
      <c r="I150" s="117"/>
      <c r="J150" s="117"/>
      <c r="K150" s="117"/>
    </row>
    <row r="151" spans="1:11" ht="15" customHeight="1" x14ac:dyDescent="0.2">
      <c r="A151" s="27">
        <v>40374</v>
      </c>
      <c r="B151" s="20" t="s">
        <v>58</v>
      </c>
      <c r="C151" s="10" t="s">
        <v>31</v>
      </c>
      <c r="D151" s="21">
        <v>440000</v>
      </c>
      <c r="E151" s="28" t="s">
        <v>183</v>
      </c>
      <c r="F151" s="21">
        <v>220000</v>
      </c>
      <c r="G151" s="10"/>
      <c r="H151" s="20"/>
      <c r="I151" s="117"/>
      <c r="J151" s="117"/>
      <c r="K151" s="117"/>
    </row>
    <row r="152" spans="1:11" ht="29.25" customHeight="1" x14ac:dyDescent="0.2">
      <c r="A152" s="27">
        <v>40331</v>
      </c>
      <c r="B152" s="20" t="s">
        <v>56</v>
      </c>
      <c r="C152" s="10" t="s">
        <v>57</v>
      </c>
      <c r="D152" s="21">
        <v>1000000</v>
      </c>
      <c r="E152" s="28" t="s">
        <v>79</v>
      </c>
      <c r="F152" s="21">
        <v>750000</v>
      </c>
      <c r="G152" s="21">
        <v>750000</v>
      </c>
      <c r="H152" s="20" t="s">
        <v>74</v>
      </c>
      <c r="I152" s="117"/>
      <c r="J152" s="117"/>
      <c r="K152" s="117"/>
    </row>
    <row r="153" spans="1:11" ht="15" customHeight="1" x14ac:dyDescent="0.2">
      <c r="A153" s="27">
        <v>40248</v>
      </c>
      <c r="B153" s="20" t="s">
        <v>54</v>
      </c>
      <c r="C153" s="10" t="s">
        <v>55</v>
      </c>
      <c r="D153" s="21">
        <v>126905.72</v>
      </c>
      <c r="E153" s="28" t="s">
        <v>78</v>
      </c>
      <c r="F153" s="21">
        <v>63452.86</v>
      </c>
      <c r="G153" s="10"/>
      <c r="H153" s="20"/>
      <c r="I153" s="117"/>
      <c r="J153" s="117"/>
      <c r="K153" s="117"/>
    </row>
    <row r="154" spans="1:11" ht="27" customHeight="1" x14ac:dyDescent="0.2">
      <c r="A154" s="27">
        <v>40149</v>
      </c>
      <c r="B154" s="20" t="s">
        <v>53</v>
      </c>
      <c r="C154" s="10" t="s">
        <v>34</v>
      </c>
      <c r="D154" s="21">
        <v>100000</v>
      </c>
      <c r="E154" s="28" t="s">
        <v>81</v>
      </c>
      <c r="F154" s="21">
        <v>50000</v>
      </c>
      <c r="G154" s="10"/>
      <c r="H154" s="20"/>
      <c r="I154" s="117"/>
      <c r="J154" s="117"/>
      <c r="K154" s="117"/>
    </row>
    <row r="155" spans="1:11" ht="27" customHeight="1" x14ac:dyDescent="0.2">
      <c r="A155" s="27">
        <v>40107</v>
      </c>
      <c r="B155" s="20" t="s">
        <v>51</v>
      </c>
      <c r="C155" s="10" t="s">
        <v>52</v>
      </c>
      <c r="D155" s="21">
        <v>125000</v>
      </c>
      <c r="E155" s="28" t="s">
        <v>77</v>
      </c>
      <c r="F155" s="21">
        <v>62500</v>
      </c>
      <c r="G155" s="10"/>
      <c r="H155" s="20"/>
      <c r="I155" s="117"/>
      <c r="J155" s="117"/>
      <c r="K155" s="117"/>
    </row>
    <row r="156" spans="1:11" ht="27" customHeight="1" x14ac:dyDescent="0.2">
      <c r="A156" s="27">
        <v>40085</v>
      </c>
      <c r="B156" s="20" t="s">
        <v>49</v>
      </c>
      <c r="C156" s="10" t="s">
        <v>50</v>
      </c>
      <c r="D156" s="21">
        <v>143748</v>
      </c>
      <c r="E156" s="28" t="s">
        <v>80</v>
      </c>
      <c r="F156" s="21">
        <v>71874</v>
      </c>
      <c r="G156" s="10"/>
      <c r="H156" s="20"/>
      <c r="I156" s="117"/>
      <c r="J156" s="117"/>
      <c r="K156" s="117"/>
    </row>
    <row r="157" spans="1:11" x14ac:dyDescent="0.2">
      <c r="A157" s="117"/>
      <c r="B157" s="16"/>
      <c r="C157" s="117"/>
      <c r="D157" s="117"/>
      <c r="E157" s="117"/>
      <c r="F157" s="117"/>
      <c r="G157" s="117"/>
      <c r="H157" s="16"/>
      <c r="I157" s="117"/>
      <c r="J157" s="117"/>
      <c r="K157" s="117"/>
    </row>
    <row r="158" spans="1:11" x14ac:dyDescent="0.2">
      <c r="A158" s="117"/>
      <c r="B158" s="16"/>
      <c r="C158" s="110" t="s">
        <v>144</v>
      </c>
      <c r="D158" s="110"/>
      <c r="E158" s="110"/>
      <c r="F158" s="46">
        <v>8045209.3600000003</v>
      </c>
      <c r="G158" s="118">
        <v>1500000</v>
      </c>
      <c r="H158" s="16"/>
      <c r="I158" s="117"/>
      <c r="J158" s="117"/>
      <c r="K158" s="117"/>
    </row>
    <row r="159" spans="1:11" x14ac:dyDescent="0.2">
      <c r="A159" s="117"/>
      <c r="B159" s="16"/>
      <c r="C159" s="122" t="s">
        <v>46</v>
      </c>
      <c r="D159" s="122"/>
      <c r="E159" s="122"/>
      <c r="F159" s="123">
        <v>1500000</v>
      </c>
      <c r="G159" s="13"/>
      <c r="H159" s="16"/>
      <c r="I159" s="117"/>
      <c r="J159" s="117"/>
      <c r="K159" s="117"/>
    </row>
    <row r="160" spans="1:11" ht="15" thickBot="1" x14ac:dyDescent="0.25">
      <c r="A160" s="117"/>
      <c r="B160" s="16"/>
      <c r="C160" s="114" t="s">
        <v>47</v>
      </c>
      <c r="D160" s="114"/>
      <c r="E160" s="114"/>
      <c r="F160" s="119">
        <v>6545209.3600000003</v>
      </c>
      <c r="G160" s="13"/>
      <c r="H160" s="16"/>
      <c r="I160" s="117"/>
      <c r="J160" s="117"/>
      <c r="K160" s="117"/>
    </row>
    <row r="161" spans="1:11" ht="15" thickTop="1" x14ac:dyDescent="0.2">
      <c r="A161" s="117"/>
      <c r="B161" s="16"/>
      <c r="C161" s="128"/>
      <c r="D161" s="128"/>
      <c r="E161" s="128"/>
      <c r="F161" s="129"/>
      <c r="G161" s="117"/>
      <c r="H161" s="16"/>
      <c r="I161" s="117"/>
      <c r="J161" s="117"/>
      <c r="K161" s="117"/>
    </row>
    <row r="162" spans="1:11" x14ac:dyDescent="0.2">
      <c r="A162" s="116" t="s">
        <v>89</v>
      </c>
      <c r="B162" s="16"/>
      <c r="C162" s="117"/>
      <c r="D162" s="117"/>
      <c r="E162" s="117"/>
      <c r="F162" s="117"/>
      <c r="G162" s="117"/>
      <c r="H162" s="16"/>
      <c r="I162" s="117"/>
      <c r="J162" s="117"/>
      <c r="K162" s="117"/>
    </row>
    <row r="163" spans="1:11" x14ac:dyDescent="0.2">
      <c r="A163" s="116" t="s">
        <v>90</v>
      </c>
      <c r="B163" s="16"/>
      <c r="C163" s="117"/>
      <c r="D163" s="117"/>
      <c r="E163" s="117"/>
      <c r="F163" s="117"/>
      <c r="G163" s="117"/>
      <c r="H163" s="16"/>
      <c r="I163" s="117"/>
      <c r="J163" s="117"/>
      <c r="K163" s="117"/>
    </row>
    <row r="164" spans="1:11" x14ac:dyDescent="0.2">
      <c r="A164" s="117"/>
      <c r="B164" s="16"/>
      <c r="C164" s="117"/>
      <c r="D164" s="117"/>
      <c r="E164" s="117"/>
      <c r="F164" s="117"/>
      <c r="G164" s="117"/>
      <c r="H164" s="16"/>
      <c r="I164" s="117"/>
      <c r="J164" s="117"/>
      <c r="K164" s="117"/>
    </row>
    <row r="165" spans="1:11" x14ac:dyDescent="0.2">
      <c r="A165" s="166" t="s">
        <v>91</v>
      </c>
      <c r="B165" s="167"/>
      <c r="C165" s="167"/>
      <c r="D165" s="167"/>
      <c r="E165" s="167"/>
      <c r="F165" s="167"/>
      <c r="G165" s="167"/>
      <c r="H165" s="168"/>
      <c r="I165" s="117"/>
      <c r="J165" s="117"/>
      <c r="K165" s="117"/>
    </row>
    <row r="166" spans="1:11" ht="25.5" x14ac:dyDescent="0.2">
      <c r="A166" s="24" t="s">
        <v>0</v>
      </c>
      <c r="B166" s="25" t="s">
        <v>1</v>
      </c>
      <c r="C166" s="26" t="s">
        <v>2</v>
      </c>
      <c r="D166" s="25" t="s">
        <v>3</v>
      </c>
      <c r="E166" s="25" t="s">
        <v>4</v>
      </c>
      <c r="F166" s="24" t="s">
        <v>5</v>
      </c>
      <c r="G166" s="24" t="s">
        <v>6</v>
      </c>
      <c r="H166" s="25" t="s">
        <v>7</v>
      </c>
      <c r="I166" s="117"/>
      <c r="J166" s="117"/>
      <c r="K166" s="117"/>
    </row>
    <row r="167" spans="1:11" ht="15" customHeight="1" x14ac:dyDescent="0.2">
      <c r="A167" s="17">
        <v>40057</v>
      </c>
      <c r="B167" s="6" t="s">
        <v>8</v>
      </c>
      <c r="C167" s="13" t="s">
        <v>9</v>
      </c>
      <c r="D167" s="29">
        <v>2040000</v>
      </c>
      <c r="E167" s="30" t="s">
        <v>10</v>
      </c>
      <c r="F167" s="29">
        <v>2040000</v>
      </c>
      <c r="G167" s="31" t="s">
        <v>11</v>
      </c>
      <c r="H167" s="16"/>
      <c r="I167" s="117"/>
      <c r="J167" s="117"/>
      <c r="K167" s="117"/>
    </row>
    <row r="168" spans="1:11" ht="15" customHeight="1" x14ac:dyDescent="0.2">
      <c r="A168" s="17">
        <v>40057</v>
      </c>
      <c r="B168" s="6" t="s">
        <v>12</v>
      </c>
      <c r="C168" s="13" t="s">
        <v>13</v>
      </c>
      <c r="D168" s="14">
        <v>1142857</v>
      </c>
      <c r="E168" s="32" t="s">
        <v>14</v>
      </c>
      <c r="F168" s="15">
        <v>857142.75</v>
      </c>
      <c r="G168" s="15">
        <v>857142.75</v>
      </c>
      <c r="H168" s="16" t="s">
        <v>15</v>
      </c>
      <c r="I168" s="117"/>
      <c r="J168" s="117"/>
      <c r="K168" s="117"/>
    </row>
    <row r="169" spans="1:11" ht="15" customHeight="1" x14ac:dyDescent="0.2">
      <c r="A169" s="17">
        <v>40057</v>
      </c>
      <c r="B169" s="6" t="s">
        <v>16</v>
      </c>
      <c r="C169" s="13" t="s">
        <v>17</v>
      </c>
      <c r="D169" s="14">
        <v>1000000</v>
      </c>
      <c r="E169" s="32" t="s">
        <v>18</v>
      </c>
      <c r="F169" s="15">
        <v>750000</v>
      </c>
      <c r="G169" s="15">
        <v>750000</v>
      </c>
      <c r="H169" s="16" t="s">
        <v>19</v>
      </c>
      <c r="I169" s="117"/>
      <c r="J169" s="117"/>
      <c r="K169" s="117"/>
    </row>
    <row r="170" spans="1:11" ht="15" customHeight="1" x14ac:dyDescent="0.2">
      <c r="A170" s="17">
        <v>40057</v>
      </c>
      <c r="B170" s="6" t="s">
        <v>20</v>
      </c>
      <c r="C170" s="13" t="s">
        <v>21</v>
      </c>
      <c r="D170" s="15">
        <v>750000</v>
      </c>
      <c r="E170" s="32" t="s">
        <v>22</v>
      </c>
      <c r="F170" s="15">
        <v>375000</v>
      </c>
      <c r="G170" s="31" t="s">
        <v>11</v>
      </c>
      <c r="H170" s="16"/>
      <c r="I170" s="117"/>
      <c r="J170" s="117"/>
      <c r="K170" s="117"/>
    </row>
    <row r="171" spans="1:11" ht="27" customHeight="1" x14ac:dyDescent="0.2">
      <c r="A171" s="17">
        <v>40057</v>
      </c>
      <c r="B171" s="6" t="s">
        <v>23</v>
      </c>
      <c r="C171" s="13" t="s">
        <v>24</v>
      </c>
      <c r="D171" s="15">
        <v>300000</v>
      </c>
      <c r="E171" s="32" t="s">
        <v>25</v>
      </c>
      <c r="F171" s="15">
        <v>150000</v>
      </c>
      <c r="G171" s="31" t="s">
        <v>11</v>
      </c>
      <c r="H171" s="16"/>
      <c r="I171" s="117"/>
      <c r="J171" s="117"/>
      <c r="K171" s="117"/>
    </row>
    <row r="172" spans="1:11" ht="15" customHeight="1" x14ac:dyDescent="0.2">
      <c r="A172" s="17">
        <v>40057</v>
      </c>
      <c r="B172" s="7" t="s">
        <v>26</v>
      </c>
      <c r="C172" s="13" t="s">
        <v>27</v>
      </c>
      <c r="D172" s="14">
        <v>250000</v>
      </c>
      <c r="E172" s="32" t="s">
        <v>28</v>
      </c>
      <c r="F172" s="15">
        <v>125000</v>
      </c>
      <c r="G172" s="31">
        <v>125000</v>
      </c>
      <c r="H172" s="16" t="s">
        <v>29</v>
      </c>
      <c r="I172" s="117"/>
      <c r="J172" s="117"/>
      <c r="K172" s="117"/>
    </row>
    <row r="173" spans="1:11" ht="15" customHeight="1" x14ac:dyDescent="0.2">
      <c r="A173" s="17">
        <v>40057</v>
      </c>
      <c r="B173" s="7" t="s">
        <v>30</v>
      </c>
      <c r="C173" s="13" t="s">
        <v>31</v>
      </c>
      <c r="D173" s="14">
        <v>213328</v>
      </c>
      <c r="E173" s="32" t="s">
        <v>32</v>
      </c>
      <c r="F173" s="15">
        <v>106664</v>
      </c>
      <c r="G173" s="31" t="s">
        <v>11</v>
      </c>
      <c r="H173" s="16"/>
      <c r="I173" s="117"/>
      <c r="J173" s="117"/>
      <c r="K173" s="117"/>
    </row>
    <row r="174" spans="1:11" ht="27" customHeight="1" x14ac:dyDescent="0.2">
      <c r="A174" s="17">
        <v>40057</v>
      </c>
      <c r="B174" s="7" t="s">
        <v>33</v>
      </c>
      <c r="C174" s="13" t="s">
        <v>34</v>
      </c>
      <c r="D174" s="14">
        <v>150000</v>
      </c>
      <c r="E174" s="54" t="s">
        <v>35</v>
      </c>
      <c r="F174" s="15">
        <v>75000</v>
      </c>
      <c r="G174" s="31" t="s">
        <v>11</v>
      </c>
      <c r="H174" s="16"/>
      <c r="I174" s="117"/>
      <c r="J174" s="117"/>
      <c r="K174" s="117"/>
    </row>
    <row r="175" spans="1:11" ht="15" customHeight="1" x14ac:dyDescent="0.2">
      <c r="A175" s="17">
        <v>40057</v>
      </c>
      <c r="B175" s="7" t="s">
        <v>36</v>
      </c>
      <c r="C175" s="13" t="s">
        <v>37</v>
      </c>
      <c r="D175" s="14">
        <v>125000</v>
      </c>
      <c r="E175" s="30" t="s">
        <v>38</v>
      </c>
      <c r="F175" s="15">
        <v>62500</v>
      </c>
      <c r="G175" s="31" t="s">
        <v>11</v>
      </c>
      <c r="H175" s="16"/>
      <c r="I175" s="117"/>
      <c r="J175" s="117"/>
      <c r="K175" s="117"/>
    </row>
    <row r="176" spans="1:11" ht="30.75" customHeight="1" x14ac:dyDescent="0.2">
      <c r="A176" s="17">
        <v>40057</v>
      </c>
      <c r="B176" s="7" t="s">
        <v>39</v>
      </c>
      <c r="C176" s="13" t="s">
        <v>40</v>
      </c>
      <c r="D176" s="14">
        <v>125000</v>
      </c>
      <c r="E176" s="32" t="s">
        <v>41</v>
      </c>
      <c r="F176" s="15">
        <v>62500</v>
      </c>
      <c r="G176" s="31" t="s">
        <v>11</v>
      </c>
      <c r="H176" s="16"/>
      <c r="I176" s="117"/>
      <c r="J176" s="117"/>
      <c r="K176" s="117"/>
    </row>
    <row r="177" spans="1:11" ht="15" customHeight="1" x14ac:dyDescent="0.2">
      <c r="A177" s="17">
        <v>40057</v>
      </c>
      <c r="B177" s="6" t="s">
        <v>42</v>
      </c>
      <c r="C177" s="11" t="s">
        <v>43</v>
      </c>
      <c r="D177" s="12">
        <v>100000</v>
      </c>
      <c r="E177" s="33" t="s">
        <v>44</v>
      </c>
      <c r="F177" s="34">
        <v>50000</v>
      </c>
      <c r="G177" s="35" t="s">
        <v>11</v>
      </c>
      <c r="H177" s="36"/>
      <c r="I177" s="117"/>
      <c r="J177" s="117"/>
      <c r="K177" s="117"/>
    </row>
    <row r="178" spans="1:11" x14ac:dyDescent="0.2">
      <c r="A178" s="117"/>
      <c r="B178" s="16"/>
      <c r="C178" s="117"/>
      <c r="D178" s="117"/>
      <c r="E178" s="117"/>
      <c r="F178" s="117"/>
      <c r="G178" s="117"/>
      <c r="H178" s="16"/>
      <c r="I178" s="117"/>
      <c r="J178" s="117"/>
      <c r="K178" s="117"/>
    </row>
    <row r="179" spans="1:11" ht="30" customHeight="1" x14ac:dyDescent="0.2">
      <c r="A179" s="117"/>
      <c r="B179" s="16"/>
      <c r="C179" s="165" t="s">
        <v>45</v>
      </c>
      <c r="D179" s="165"/>
      <c r="E179" s="165"/>
      <c r="F179" s="46">
        <f>SUM(F167:F178)</f>
        <v>4653806.75</v>
      </c>
      <c r="G179" s="118">
        <v>1732142.75</v>
      </c>
      <c r="H179" s="16"/>
      <c r="I179" s="117"/>
      <c r="J179" s="117"/>
      <c r="K179" s="117"/>
    </row>
    <row r="180" spans="1:11" x14ac:dyDescent="0.2">
      <c r="A180" s="117"/>
      <c r="B180" s="16"/>
      <c r="C180" s="122" t="s">
        <v>46</v>
      </c>
      <c r="D180" s="122"/>
      <c r="E180" s="122"/>
      <c r="F180" s="123">
        <v>1732142.75</v>
      </c>
      <c r="G180" s="13"/>
      <c r="H180" s="16"/>
      <c r="I180" s="117"/>
      <c r="J180" s="117"/>
      <c r="K180" s="117"/>
    </row>
    <row r="181" spans="1:11" ht="15" thickBot="1" x14ac:dyDescent="0.25">
      <c r="A181" s="117"/>
      <c r="B181" s="16"/>
      <c r="C181" s="130" t="s">
        <v>47</v>
      </c>
      <c r="D181" s="130"/>
      <c r="E181" s="130"/>
      <c r="F181" s="131">
        <v>2921664</v>
      </c>
      <c r="G181" s="13"/>
      <c r="H181" s="16"/>
      <c r="I181" s="117"/>
      <c r="J181" s="117"/>
      <c r="K181" s="117"/>
    </row>
    <row r="182" spans="1:11" ht="15" thickTop="1" x14ac:dyDescent="0.2">
      <c r="F182" s="132"/>
    </row>
    <row r="183" spans="1:11" x14ac:dyDescent="0.2">
      <c r="A183" s="116" t="s">
        <v>48</v>
      </c>
    </row>
  </sheetData>
  <sortState ref="A70:H87">
    <sortCondition descending="1" ref="A70"/>
  </sortState>
  <mergeCells count="10">
    <mergeCell ref="A1:H1"/>
    <mergeCell ref="A37:H37"/>
    <mergeCell ref="A96:H96"/>
    <mergeCell ref="A85:H85"/>
    <mergeCell ref="A72:H72"/>
    <mergeCell ref="C179:E179"/>
    <mergeCell ref="A165:H165"/>
    <mergeCell ref="A137:H137"/>
    <mergeCell ref="A120:H120"/>
    <mergeCell ref="A18:H18"/>
  </mergeCells>
  <pageMargins left="0.7" right="0.7" top="0.75" bottom="0.75" header="0.3" footer="0.3"/>
  <pageSetup paperSize="17" orientation="portrait" r:id="rId1"/>
  <headerFooter>
    <oddHeader>&amp;C&amp;"-,Bold"&amp;14YEAR TO DATE: TRIP FUNDS DISTRIBUTION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6"/>
  <sheetViews>
    <sheetView tabSelected="1" showWhiteSpace="0" view="pageLayout" topLeftCell="A52" zoomScaleNormal="100" workbookViewId="0">
      <selection activeCell="J12" sqref="J12"/>
    </sheetView>
  </sheetViews>
  <sheetFormatPr defaultRowHeight="14.25" x14ac:dyDescent="0.2"/>
  <cols>
    <col min="1" max="1" width="10.42578125" style="3" customWidth="1"/>
    <col min="2" max="2" width="11.28515625" style="3" customWidth="1"/>
    <col min="3" max="3" width="21.28515625" style="3" customWidth="1"/>
    <col min="4" max="4" width="15.85546875" style="98" customWidth="1"/>
    <col min="5" max="5" width="20.7109375" style="3" customWidth="1"/>
    <col min="6" max="6" width="15" style="90" customWidth="1"/>
    <col min="7" max="7" width="14.7109375" style="3" customWidth="1"/>
    <col min="8" max="8" width="13.85546875" style="3" customWidth="1"/>
    <col min="9" max="9" width="10.140625" style="3" bestFit="1" customWidth="1"/>
    <col min="10" max="10" width="16.7109375" style="3" customWidth="1"/>
    <col min="11" max="11" width="17.28515625" style="3" customWidth="1"/>
    <col min="12" max="16384" width="9.140625" style="3"/>
  </cols>
  <sheetData>
    <row r="1" spans="1:10" ht="15.75" x14ac:dyDescent="0.25">
      <c r="A1" s="18"/>
    </row>
    <row r="2" spans="1:10" ht="15.75" x14ac:dyDescent="0.25">
      <c r="A2" s="18"/>
    </row>
    <row r="3" spans="1:10" x14ac:dyDescent="0.2">
      <c r="A3" s="169" t="s">
        <v>184</v>
      </c>
      <c r="B3" s="170"/>
      <c r="C3" s="170"/>
      <c r="D3" s="170"/>
      <c r="E3" s="170"/>
      <c r="F3" s="170"/>
      <c r="G3" s="170"/>
      <c r="H3" s="171"/>
    </row>
    <row r="4" spans="1:10" ht="25.5" x14ac:dyDescent="0.2">
      <c r="A4" s="1" t="s">
        <v>0</v>
      </c>
      <c r="B4" s="2" t="s">
        <v>1</v>
      </c>
      <c r="C4" s="37" t="s">
        <v>2</v>
      </c>
      <c r="D4" s="99" t="s">
        <v>3</v>
      </c>
      <c r="E4" s="37" t="s">
        <v>4</v>
      </c>
      <c r="F4" s="91" t="s">
        <v>189</v>
      </c>
      <c r="G4" s="1" t="s">
        <v>6</v>
      </c>
      <c r="H4" s="2" t="s">
        <v>222</v>
      </c>
      <c r="I4" s="5"/>
    </row>
    <row r="5" spans="1:10" ht="51" x14ac:dyDescent="0.2">
      <c r="A5" s="51">
        <v>43066</v>
      </c>
      <c r="B5" s="52" t="s">
        <v>535</v>
      </c>
      <c r="C5" s="4" t="s">
        <v>533</v>
      </c>
      <c r="D5" s="100">
        <v>150000</v>
      </c>
      <c r="E5" s="4" t="s">
        <v>534</v>
      </c>
      <c r="F5" s="80">
        <v>75000</v>
      </c>
      <c r="G5" s="136">
        <v>37500</v>
      </c>
      <c r="H5" s="52" t="s">
        <v>100</v>
      </c>
      <c r="I5" s="5"/>
    </row>
    <row r="6" spans="1:10" ht="25.5" x14ac:dyDescent="0.2">
      <c r="A6" s="51">
        <v>43040</v>
      </c>
      <c r="B6" s="52" t="s">
        <v>531</v>
      </c>
      <c r="C6" s="4" t="s">
        <v>469</v>
      </c>
      <c r="D6" s="100">
        <v>200000</v>
      </c>
      <c r="E6" s="4" t="s">
        <v>335</v>
      </c>
      <c r="F6" s="80">
        <v>100000</v>
      </c>
      <c r="G6" s="136">
        <f>F6/2</f>
        <v>50000</v>
      </c>
      <c r="H6" s="52" t="s">
        <v>100</v>
      </c>
      <c r="I6" s="5"/>
    </row>
    <row r="7" spans="1:10" ht="38.25" x14ac:dyDescent="0.2">
      <c r="A7" s="51">
        <v>43038</v>
      </c>
      <c r="B7" s="52" t="s">
        <v>532</v>
      </c>
      <c r="C7" s="4" t="s">
        <v>530</v>
      </c>
      <c r="D7" s="133">
        <v>146000</v>
      </c>
      <c r="E7" s="4" t="s">
        <v>529</v>
      </c>
      <c r="F7" s="80">
        <v>73000</v>
      </c>
      <c r="G7" s="136">
        <f>F7/2</f>
        <v>36500</v>
      </c>
      <c r="H7" s="52" t="s">
        <v>100</v>
      </c>
      <c r="I7" s="5"/>
    </row>
    <row r="8" spans="1:10" ht="38.25" x14ac:dyDescent="0.2">
      <c r="A8" s="51">
        <v>43005</v>
      </c>
      <c r="B8" s="52" t="s">
        <v>528</v>
      </c>
      <c r="C8" s="4" t="s">
        <v>352</v>
      </c>
      <c r="D8" s="133">
        <v>200000</v>
      </c>
      <c r="E8" s="10" t="s">
        <v>353</v>
      </c>
      <c r="F8" s="80">
        <v>100000</v>
      </c>
      <c r="G8" s="136">
        <v>50000</v>
      </c>
      <c r="H8" s="52" t="s">
        <v>500</v>
      </c>
      <c r="I8" s="5"/>
    </row>
    <row r="9" spans="1:10" ht="38.25" x14ac:dyDescent="0.2">
      <c r="A9" s="51">
        <v>42977</v>
      </c>
      <c r="B9" s="52" t="s">
        <v>524</v>
      </c>
      <c r="C9" s="4" t="s">
        <v>522</v>
      </c>
      <c r="D9" s="133">
        <v>1000000</v>
      </c>
      <c r="E9" s="4" t="s">
        <v>523</v>
      </c>
      <c r="F9" s="80">
        <v>750000</v>
      </c>
      <c r="G9" s="80">
        <v>750000</v>
      </c>
      <c r="H9" s="52" t="s">
        <v>94</v>
      </c>
      <c r="I9" s="5"/>
    </row>
    <row r="10" spans="1:10" ht="38.25" x14ac:dyDescent="0.2">
      <c r="A10" s="51">
        <v>42958</v>
      </c>
      <c r="B10" s="52" t="s">
        <v>519</v>
      </c>
      <c r="C10" s="4" t="s">
        <v>520</v>
      </c>
      <c r="D10" s="133">
        <v>1133802.74</v>
      </c>
      <c r="E10" s="4" t="s">
        <v>521</v>
      </c>
      <c r="F10" s="135">
        <v>850352.06</v>
      </c>
      <c r="G10" s="135">
        <v>850352.06</v>
      </c>
      <c r="H10" s="52" t="s">
        <v>451</v>
      </c>
      <c r="I10" s="5"/>
    </row>
    <row r="11" spans="1:10" ht="63.75" x14ac:dyDescent="0.2">
      <c r="A11" s="51">
        <v>42927</v>
      </c>
      <c r="B11" s="52" t="s">
        <v>516</v>
      </c>
      <c r="C11" s="4" t="s">
        <v>517</v>
      </c>
      <c r="D11" s="133">
        <v>125000</v>
      </c>
      <c r="E11" s="4" t="s">
        <v>518</v>
      </c>
      <c r="F11" s="135">
        <v>62500</v>
      </c>
      <c r="G11" s="135">
        <v>62500</v>
      </c>
      <c r="H11" s="52" t="s">
        <v>100</v>
      </c>
      <c r="I11" s="5"/>
    </row>
    <row r="12" spans="1:10" ht="38.25" x14ac:dyDescent="0.2">
      <c r="A12" s="51">
        <v>42926</v>
      </c>
      <c r="B12" s="52" t="s">
        <v>515</v>
      </c>
      <c r="C12" s="4" t="s">
        <v>512</v>
      </c>
      <c r="D12" s="133">
        <v>124348.6</v>
      </c>
      <c r="E12" s="4" t="s">
        <v>514</v>
      </c>
      <c r="F12" s="135">
        <v>62174.3</v>
      </c>
      <c r="G12" s="135">
        <v>62174.3</v>
      </c>
      <c r="H12" s="52" t="s">
        <v>513</v>
      </c>
      <c r="I12" s="5"/>
    </row>
    <row r="13" spans="1:10" ht="38.25" x14ac:dyDescent="0.2">
      <c r="A13" s="51">
        <v>42922</v>
      </c>
      <c r="B13" s="52" t="s">
        <v>511</v>
      </c>
      <c r="C13" s="4" t="s">
        <v>476</v>
      </c>
      <c r="D13" s="133">
        <v>100000</v>
      </c>
      <c r="E13" s="4" t="s">
        <v>477</v>
      </c>
      <c r="F13" s="135">
        <v>50000</v>
      </c>
      <c r="G13" s="136">
        <v>50000</v>
      </c>
      <c r="H13" s="52" t="s">
        <v>107</v>
      </c>
      <c r="I13" s="5"/>
    </row>
    <row r="14" spans="1:10" x14ac:dyDescent="0.2">
      <c r="A14" s="51">
        <v>42922</v>
      </c>
      <c r="B14" s="52" t="s">
        <v>510</v>
      </c>
      <c r="C14" s="4" t="s">
        <v>345</v>
      </c>
      <c r="D14" s="133">
        <v>500000</v>
      </c>
      <c r="E14" s="4" t="s">
        <v>508</v>
      </c>
      <c r="F14" s="135">
        <v>250000</v>
      </c>
      <c r="G14" s="136">
        <v>250000</v>
      </c>
      <c r="H14" s="52" t="s">
        <v>100</v>
      </c>
      <c r="I14" s="5"/>
    </row>
    <row r="15" spans="1:10" ht="51" x14ac:dyDescent="0.2">
      <c r="A15" s="51">
        <v>42900</v>
      </c>
      <c r="B15" s="52" t="s">
        <v>509</v>
      </c>
      <c r="C15" s="4" t="s">
        <v>505</v>
      </c>
      <c r="D15" s="133">
        <v>500000</v>
      </c>
      <c r="E15" s="4" t="s">
        <v>507</v>
      </c>
      <c r="F15" s="135">
        <v>250000</v>
      </c>
      <c r="G15" s="136">
        <v>250000</v>
      </c>
      <c r="H15" s="52" t="s">
        <v>506</v>
      </c>
      <c r="I15" s="5"/>
      <c r="J15" s="145"/>
    </row>
    <row r="16" spans="1:10" ht="38.25" x14ac:dyDescent="0.2">
      <c r="A16" s="51">
        <v>42877</v>
      </c>
      <c r="B16" s="52" t="s">
        <v>503</v>
      </c>
      <c r="C16" s="4" t="s">
        <v>499</v>
      </c>
      <c r="D16" s="133">
        <v>299082.75</v>
      </c>
      <c r="E16" s="4" t="s">
        <v>504</v>
      </c>
      <c r="F16" s="135">
        <v>149541.38</v>
      </c>
      <c r="G16" s="135">
        <v>149541.38</v>
      </c>
      <c r="H16" s="52" t="s">
        <v>451</v>
      </c>
      <c r="I16" s="5"/>
    </row>
    <row r="17" spans="1:9" ht="25.5" x14ac:dyDescent="0.2">
      <c r="A17" s="51">
        <v>42877</v>
      </c>
      <c r="B17" s="52" t="s">
        <v>502</v>
      </c>
      <c r="C17" s="4" t="s">
        <v>499</v>
      </c>
      <c r="D17" s="133">
        <v>250000</v>
      </c>
      <c r="E17" s="4" t="s">
        <v>501</v>
      </c>
      <c r="F17" s="135">
        <v>125000</v>
      </c>
      <c r="G17" s="144">
        <v>125000</v>
      </c>
      <c r="H17" s="52" t="s">
        <v>500</v>
      </c>
      <c r="I17" s="5"/>
    </row>
    <row r="18" spans="1:9" ht="38.25" x14ac:dyDescent="0.2">
      <c r="A18" s="51">
        <v>42808</v>
      </c>
      <c r="B18" s="52" t="s">
        <v>497</v>
      </c>
      <c r="C18" s="4" t="s">
        <v>494</v>
      </c>
      <c r="D18" s="133">
        <v>800000</v>
      </c>
      <c r="E18" s="4" t="s">
        <v>495</v>
      </c>
      <c r="F18" s="135">
        <v>400000</v>
      </c>
      <c r="G18" s="136">
        <v>400000</v>
      </c>
      <c r="H18" s="52" t="s">
        <v>496</v>
      </c>
      <c r="I18" s="5"/>
    </row>
    <row r="19" spans="1:9" ht="38.25" x14ac:dyDescent="0.2">
      <c r="A19" s="51">
        <v>42808</v>
      </c>
      <c r="B19" s="52" t="s">
        <v>498</v>
      </c>
      <c r="C19" s="139" t="s">
        <v>492</v>
      </c>
      <c r="D19" s="133">
        <v>100002</v>
      </c>
      <c r="E19" s="4" t="s">
        <v>493</v>
      </c>
      <c r="F19" s="135">
        <v>50001</v>
      </c>
      <c r="G19" s="136">
        <v>50001</v>
      </c>
      <c r="H19" s="52" t="s">
        <v>100</v>
      </c>
      <c r="I19" s="5"/>
    </row>
    <row r="20" spans="1:9" ht="38.25" x14ac:dyDescent="0.2">
      <c r="A20" s="51">
        <v>42788</v>
      </c>
      <c r="B20" s="52" t="s">
        <v>491</v>
      </c>
      <c r="C20" s="139" t="s">
        <v>445</v>
      </c>
      <c r="D20" s="133">
        <v>8000000</v>
      </c>
      <c r="E20" s="140" t="s">
        <v>489</v>
      </c>
      <c r="F20" s="135">
        <v>8000000</v>
      </c>
      <c r="G20" s="135">
        <v>8000000</v>
      </c>
      <c r="H20" s="52" t="s">
        <v>100</v>
      </c>
      <c r="I20" s="5"/>
    </row>
    <row r="21" spans="1:9" ht="25.5" x14ac:dyDescent="0.2">
      <c r="A21" s="51">
        <v>42775</v>
      </c>
      <c r="B21" s="138" t="s">
        <v>485</v>
      </c>
      <c r="C21" s="139" t="s">
        <v>480</v>
      </c>
      <c r="D21" s="133">
        <v>100000</v>
      </c>
      <c r="E21" s="140" t="s">
        <v>484</v>
      </c>
      <c r="F21" s="135">
        <v>50000</v>
      </c>
      <c r="G21" s="136">
        <v>50000</v>
      </c>
      <c r="H21" s="138" t="s">
        <v>481</v>
      </c>
      <c r="I21" s="5"/>
    </row>
    <row r="22" spans="1:9" ht="25.5" x14ac:dyDescent="0.2">
      <c r="A22" s="51">
        <v>42774</v>
      </c>
      <c r="B22" s="138" t="s">
        <v>490</v>
      </c>
      <c r="C22" s="139" t="s">
        <v>210</v>
      </c>
      <c r="D22" s="133">
        <v>1001830</v>
      </c>
      <c r="E22" s="140" t="s">
        <v>482</v>
      </c>
      <c r="F22" s="135">
        <v>751372.5</v>
      </c>
      <c r="G22" s="135">
        <v>751372.5</v>
      </c>
      <c r="H22" s="138" t="s">
        <v>479</v>
      </c>
      <c r="I22" s="5"/>
    </row>
    <row r="23" spans="1:9" ht="25.5" x14ac:dyDescent="0.2">
      <c r="A23" s="51">
        <v>42759</v>
      </c>
      <c r="B23" s="138" t="s">
        <v>488</v>
      </c>
      <c r="C23" s="139" t="s">
        <v>445</v>
      </c>
      <c r="D23" s="133">
        <v>2000000</v>
      </c>
      <c r="E23" s="140" t="s">
        <v>483</v>
      </c>
      <c r="F23" s="135">
        <v>2000000</v>
      </c>
      <c r="G23" s="135">
        <v>2000000</v>
      </c>
      <c r="H23" s="138" t="s">
        <v>100</v>
      </c>
      <c r="I23" s="5"/>
    </row>
    <row r="24" spans="1:9" ht="25.5" x14ac:dyDescent="0.2">
      <c r="A24" s="51">
        <v>42738</v>
      </c>
      <c r="B24" s="52" t="s">
        <v>475</v>
      </c>
      <c r="C24" s="4" t="s">
        <v>372</v>
      </c>
      <c r="D24" s="133">
        <v>186000</v>
      </c>
      <c r="E24" s="4" t="s">
        <v>474</v>
      </c>
      <c r="F24" s="135">
        <v>93000</v>
      </c>
      <c r="G24" s="135">
        <v>93000</v>
      </c>
      <c r="H24" s="52" t="s">
        <v>107</v>
      </c>
      <c r="I24" s="5"/>
    </row>
    <row r="25" spans="1:9" ht="38.25" x14ac:dyDescent="0.2">
      <c r="A25" s="51">
        <v>42717</v>
      </c>
      <c r="B25" s="52" t="s">
        <v>478</v>
      </c>
      <c r="C25" s="4" t="s">
        <v>476</v>
      </c>
      <c r="D25" s="133">
        <v>100000</v>
      </c>
      <c r="E25" s="4" t="s">
        <v>477</v>
      </c>
      <c r="F25" s="135">
        <v>50000</v>
      </c>
      <c r="G25" s="135">
        <v>50000</v>
      </c>
      <c r="H25" s="52" t="s">
        <v>107</v>
      </c>
      <c r="I25" s="5"/>
    </row>
    <row r="26" spans="1:9" ht="25.5" x14ac:dyDescent="0.2">
      <c r="A26" s="51">
        <v>42717</v>
      </c>
      <c r="B26" s="52" t="s">
        <v>471</v>
      </c>
      <c r="C26" s="4" t="s">
        <v>457</v>
      </c>
      <c r="D26" s="134">
        <v>2150000</v>
      </c>
      <c r="E26" s="77" t="s">
        <v>472</v>
      </c>
      <c r="F26" s="134">
        <v>2150000</v>
      </c>
      <c r="G26" s="134">
        <v>2150000</v>
      </c>
      <c r="H26" s="52" t="s">
        <v>464</v>
      </c>
      <c r="I26" s="5"/>
    </row>
    <row r="27" spans="1:9" ht="38.25" x14ac:dyDescent="0.2">
      <c r="A27" s="51">
        <v>42717</v>
      </c>
      <c r="B27" s="52" t="s">
        <v>470</v>
      </c>
      <c r="C27" s="4" t="s">
        <v>457</v>
      </c>
      <c r="D27" s="133">
        <v>105000</v>
      </c>
      <c r="E27" s="4" t="s">
        <v>473</v>
      </c>
      <c r="F27" s="135">
        <v>52500</v>
      </c>
      <c r="G27" s="136">
        <v>52500</v>
      </c>
      <c r="H27" s="52" t="s">
        <v>464</v>
      </c>
      <c r="I27" s="5"/>
    </row>
    <row r="28" spans="1:9" ht="25.5" x14ac:dyDescent="0.2">
      <c r="A28" s="51">
        <v>42711</v>
      </c>
      <c r="B28" s="52" t="s">
        <v>487</v>
      </c>
      <c r="C28" s="4" t="s">
        <v>469</v>
      </c>
      <c r="D28" s="133">
        <v>200000</v>
      </c>
      <c r="E28" s="4" t="s">
        <v>335</v>
      </c>
      <c r="F28" s="135">
        <v>100000</v>
      </c>
      <c r="G28" s="136">
        <v>100000</v>
      </c>
      <c r="H28" s="52" t="s">
        <v>100</v>
      </c>
      <c r="I28" s="5"/>
    </row>
    <row r="29" spans="1:9" ht="38.25" x14ac:dyDescent="0.2">
      <c r="A29" s="51">
        <v>42703</v>
      </c>
      <c r="B29" s="52" t="s">
        <v>466</v>
      </c>
      <c r="C29" s="4" t="s">
        <v>454</v>
      </c>
      <c r="D29" s="134">
        <v>100000</v>
      </c>
      <c r="E29" s="77" t="s">
        <v>456</v>
      </c>
      <c r="F29" s="134">
        <v>50000</v>
      </c>
      <c r="G29" s="136">
        <v>50000</v>
      </c>
      <c r="H29" s="52" t="s">
        <v>464</v>
      </c>
      <c r="I29" s="5"/>
    </row>
    <row r="30" spans="1:9" ht="51" x14ac:dyDescent="0.2">
      <c r="A30" s="51">
        <v>42697</v>
      </c>
      <c r="B30" s="52" t="s">
        <v>486</v>
      </c>
      <c r="C30" s="4" t="s">
        <v>204</v>
      </c>
      <c r="D30" s="134">
        <v>2000000</v>
      </c>
      <c r="E30" s="77" t="s">
        <v>467</v>
      </c>
      <c r="F30" s="134">
        <v>2000000</v>
      </c>
      <c r="G30" s="136">
        <v>2000000</v>
      </c>
      <c r="H30" s="52" t="s">
        <v>468</v>
      </c>
      <c r="I30" s="5"/>
    </row>
    <row r="31" spans="1:9" ht="25.5" x14ac:dyDescent="0.2">
      <c r="A31" s="51">
        <v>42689</v>
      </c>
      <c r="B31" s="52" t="s">
        <v>463</v>
      </c>
      <c r="C31" s="4" t="s">
        <v>281</v>
      </c>
      <c r="D31" s="133">
        <v>1000000</v>
      </c>
      <c r="E31" s="4" t="s">
        <v>458</v>
      </c>
      <c r="F31" s="135">
        <v>750000</v>
      </c>
      <c r="G31" s="135">
        <v>750000</v>
      </c>
      <c r="H31" s="52" t="s">
        <v>302</v>
      </c>
      <c r="I31" s="5"/>
    </row>
    <row r="32" spans="1:9" ht="38.25" x14ac:dyDescent="0.2">
      <c r="A32" s="51">
        <v>42689</v>
      </c>
      <c r="B32" s="52" t="s">
        <v>462</v>
      </c>
      <c r="C32" s="10" t="s">
        <v>369</v>
      </c>
      <c r="D32" s="101">
        <v>300000</v>
      </c>
      <c r="E32" s="10" t="s">
        <v>371</v>
      </c>
      <c r="F32" s="137">
        <v>150000</v>
      </c>
      <c r="G32" s="74">
        <v>150000</v>
      </c>
      <c r="H32" s="20" t="s">
        <v>370</v>
      </c>
      <c r="I32" s="5"/>
    </row>
    <row r="33" spans="1:11" ht="38.25" x14ac:dyDescent="0.2">
      <c r="A33" s="51">
        <v>42641</v>
      </c>
      <c r="B33" s="52" t="s">
        <v>455</v>
      </c>
      <c r="C33" s="4" t="s">
        <v>452</v>
      </c>
      <c r="D33" s="100">
        <v>252305</v>
      </c>
      <c r="E33" s="4" t="s">
        <v>450</v>
      </c>
      <c r="F33" s="135">
        <v>126152.5</v>
      </c>
      <c r="G33" s="135">
        <v>126152.5</v>
      </c>
      <c r="H33" s="52" t="s">
        <v>107</v>
      </c>
      <c r="I33" s="5"/>
    </row>
    <row r="34" spans="1:11" ht="25.5" x14ac:dyDescent="0.2">
      <c r="A34" s="51">
        <v>42622</v>
      </c>
      <c r="B34" s="52" t="s">
        <v>460</v>
      </c>
      <c r="C34" s="77" t="s">
        <v>446</v>
      </c>
      <c r="D34" s="100">
        <v>300000</v>
      </c>
      <c r="E34" s="77" t="s">
        <v>447</v>
      </c>
      <c r="F34" s="78">
        <v>0</v>
      </c>
      <c r="G34" s="134">
        <v>0</v>
      </c>
      <c r="H34" s="52" t="s">
        <v>107</v>
      </c>
      <c r="I34" s="5"/>
    </row>
    <row r="35" spans="1:11" ht="48" customHeight="1" x14ac:dyDescent="0.2">
      <c r="A35" s="51">
        <v>42636</v>
      </c>
      <c r="B35" s="52" t="s">
        <v>459</v>
      </c>
      <c r="C35" s="4" t="s">
        <v>445</v>
      </c>
      <c r="D35" s="100">
        <v>777950</v>
      </c>
      <c r="E35" s="4" t="s">
        <v>453</v>
      </c>
      <c r="F35" s="163">
        <v>0</v>
      </c>
      <c r="G35" s="164">
        <v>0</v>
      </c>
      <c r="H35" s="52" t="s">
        <v>19</v>
      </c>
      <c r="I35" s="5"/>
    </row>
    <row r="36" spans="1:11" ht="51" x14ac:dyDescent="0.2">
      <c r="A36" s="51">
        <v>42636</v>
      </c>
      <c r="B36" s="52" t="s">
        <v>439</v>
      </c>
      <c r="C36" s="4" t="s">
        <v>352</v>
      </c>
      <c r="D36" s="100">
        <v>200000</v>
      </c>
      <c r="E36" s="4" t="s">
        <v>438</v>
      </c>
      <c r="F36" s="80">
        <v>100000</v>
      </c>
      <c r="G36" s="136">
        <v>100000</v>
      </c>
      <c r="H36" s="52" t="s">
        <v>354</v>
      </c>
      <c r="I36" s="5"/>
    </row>
    <row r="37" spans="1:11" ht="25.5" x14ac:dyDescent="0.2">
      <c r="A37" s="51">
        <v>42626</v>
      </c>
      <c r="B37" s="52" t="s">
        <v>449</v>
      </c>
      <c r="C37" s="4" t="s">
        <v>428</v>
      </c>
      <c r="D37" s="162">
        <v>200000</v>
      </c>
      <c r="E37" s="76" t="s">
        <v>430</v>
      </c>
      <c r="F37" s="81">
        <v>0</v>
      </c>
      <c r="G37" s="141">
        <v>0</v>
      </c>
      <c r="H37" s="89" t="s">
        <v>429</v>
      </c>
      <c r="I37" s="5"/>
      <c r="J37" s="145"/>
      <c r="K37" s="145"/>
    </row>
    <row r="38" spans="1:11" ht="38.25" x14ac:dyDescent="0.2">
      <c r="A38" s="51">
        <v>42585</v>
      </c>
      <c r="B38" s="52" t="s">
        <v>436</v>
      </c>
      <c r="C38" s="4" t="s">
        <v>431</v>
      </c>
      <c r="D38" s="100">
        <v>1000000</v>
      </c>
      <c r="E38" s="4" t="s">
        <v>433</v>
      </c>
      <c r="F38" s="163">
        <v>0</v>
      </c>
      <c r="G38" s="164">
        <v>0</v>
      </c>
      <c r="H38" s="52" t="s">
        <v>341</v>
      </c>
      <c r="I38" s="5"/>
    </row>
    <row r="39" spans="1:11" ht="25.5" x14ac:dyDescent="0.2">
      <c r="A39" s="51">
        <v>42569</v>
      </c>
      <c r="B39" s="52" t="s">
        <v>427</v>
      </c>
      <c r="C39" s="4" t="s">
        <v>282</v>
      </c>
      <c r="D39" s="100">
        <v>100000</v>
      </c>
      <c r="E39" s="4" t="s">
        <v>426</v>
      </c>
      <c r="F39" s="80">
        <v>50000</v>
      </c>
      <c r="G39" s="135">
        <v>50000</v>
      </c>
      <c r="H39" s="52" t="s">
        <v>118</v>
      </c>
      <c r="I39" s="5"/>
    </row>
    <row r="40" spans="1:11" x14ac:dyDescent="0.2">
      <c r="A40" s="51"/>
      <c r="B40" s="52"/>
      <c r="C40" s="4"/>
      <c r="D40" s="100"/>
      <c r="E40" s="4"/>
      <c r="F40" s="80"/>
      <c r="G40" s="135"/>
      <c r="H40" s="52"/>
      <c r="I40" s="5"/>
    </row>
    <row r="41" spans="1:11" x14ac:dyDescent="0.2">
      <c r="A41" s="51"/>
      <c r="B41" s="52"/>
      <c r="C41" s="147" t="s">
        <v>437</v>
      </c>
      <c r="D41" s="142">
        <f>SUM(D5:D39)</f>
        <v>25701321.09</v>
      </c>
      <c r="E41" s="4"/>
      <c r="F41" s="143">
        <f>SUM(F5:F39)</f>
        <v>19820593.740000002</v>
      </c>
      <c r="G41" s="135">
        <f>SUM(G5:G39)</f>
        <v>19646593.740000002</v>
      </c>
      <c r="H41" s="52"/>
      <c r="I41" s="5"/>
    </row>
    <row r="42" spans="1:11" x14ac:dyDescent="0.2">
      <c r="A42" s="51"/>
      <c r="B42" s="52"/>
      <c r="C42" s="4"/>
      <c r="D42" s="100"/>
      <c r="E42" s="4"/>
      <c r="F42" s="80"/>
      <c r="G42" s="82"/>
      <c r="H42" s="52"/>
      <c r="I42" s="5"/>
    </row>
    <row r="43" spans="1:11" x14ac:dyDescent="0.2">
      <c r="A43" s="175" t="s">
        <v>435</v>
      </c>
      <c r="B43" s="176"/>
      <c r="C43" s="176"/>
      <c r="D43" s="176"/>
      <c r="E43" s="176"/>
      <c r="F43" s="176"/>
      <c r="G43" s="176"/>
      <c r="H43" s="177"/>
      <c r="I43" s="5"/>
    </row>
    <row r="44" spans="1:11" ht="25.5" x14ac:dyDescent="0.2">
      <c r="A44" s="1" t="s">
        <v>0</v>
      </c>
      <c r="B44" s="2" t="s">
        <v>1</v>
      </c>
      <c r="C44" s="87" t="s">
        <v>2</v>
      </c>
      <c r="D44" s="99" t="s">
        <v>3</v>
      </c>
      <c r="E44" s="87" t="s">
        <v>4</v>
      </c>
      <c r="F44" s="91" t="s">
        <v>189</v>
      </c>
      <c r="G44" s="1" t="s">
        <v>6</v>
      </c>
      <c r="H44" s="2" t="s">
        <v>222</v>
      </c>
      <c r="I44" s="5"/>
    </row>
    <row r="45" spans="1:11" x14ac:dyDescent="0.2">
      <c r="A45" s="51">
        <v>42528</v>
      </c>
      <c r="B45" s="52" t="s">
        <v>425</v>
      </c>
      <c r="C45" s="4" t="s">
        <v>31</v>
      </c>
      <c r="D45" s="160">
        <v>2958801.12</v>
      </c>
      <c r="E45" s="4" t="s">
        <v>424</v>
      </c>
      <c r="F45" s="161">
        <v>2958801.12</v>
      </c>
      <c r="G45" s="82">
        <v>3010000</v>
      </c>
      <c r="H45" s="52" t="s">
        <v>107</v>
      </c>
      <c r="I45" s="5"/>
    </row>
    <row r="46" spans="1:11" x14ac:dyDescent="0.2">
      <c r="A46" s="51">
        <v>42516</v>
      </c>
      <c r="B46" s="52" t="s">
        <v>423</v>
      </c>
      <c r="C46" s="4" t="s">
        <v>345</v>
      </c>
      <c r="D46" s="100">
        <v>500000</v>
      </c>
      <c r="E46" s="4" t="s">
        <v>335</v>
      </c>
      <c r="F46" s="80">
        <v>250000</v>
      </c>
      <c r="G46" s="83">
        <v>250000</v>
      </c>
      <c r="H46" s="52" t="s">
        <v>118</v>
      </c>
      <c r="I46" s="5"/>
    </row>
    <row r="47" spans="1:11" ht="42" customHeight="1" x14ac:dyDescent="0.2">
      <c r="A47" s="51">
        <v>42508</v>
      </c>
      <c r="B47" s="52" t="s">
        <v>422</v>
      </c>
      <c r="C47" s="4" t="s">
        <v>419</v>
      </c>
      <c r="D47" s="100">
        <v>100000</v>
      </c>
      <c r="E47" s="4" t="s">
        <v>421</v>
      </c>
      <c r="F47" s="80">
        <v>50000</v>
      </c>
      <c r="G47" s="79">
        <v>50000</v>
      </c>
      <c r="H47" s="52" t="s">
        <v>461</v>
      </c>
      <c r="I47" s="5"/>
    </row>
    <row r="48" spans="1:11" ht="51" x14ac:dyDescent="0.2">
      <c r="A48" s="51">
        <v>42436</v>
      </c>
      <c r="B48" s="52" t="s">
        <v>417</v>
      </c>
      <c r="C48" s="4" t="s">
        <v>403</v>
      </c>
      <c r="D48" s="101">
        <v>100000</v>
      </c>
      <c r="E48" s="4" t="s">
        <v>415</v>
      </c>
      <c r="F48" s="86">
        <v>50000</v>
      </c>
      <c r="G48" s="59">
        <v>50000</v>
      </c>
      <c r="H48" s="52" t="s">
        <v>100</v>
      </c>
      <c r="I48" s="5"/>
    </row>
    <row r="49" spans="1:9" ht="63.75" x14ac:dyDescent="0.2">
      <c r="A49" s="51">
        <v>42444</v>
      </c>
      <c r="B49" s="52" t="s">
        <v>416</v>
      </c>
      <c r="C49" s="4" t="s">
        <v>413</v>
      </c>
      <c r="D49" s="101">
        <v>3000000</v>
      </c>
      <c r="E49" s="4" t="s">
        <v>414</v>
      </c>
      <c r="F49" s="86">
        <v>3000000</v>
      </c>
      <c r="G49" s="59">
        <v>3000000</v>
      </c>
      <c r="H49" s="52" t="s">
        <v>410</v>
      </c>
      <c r="I49" s="5"/>
    </row>
    <row r="50" spans="1:9" ht="63.75" x14ac:dyDescent="0.2">
      <c r="A50" s="51">
        <v>42404</v>
      </c>
      <c r="B50" s="52" t="s">
        <v>411</v>
      </c>
      <c r="C50" s="4" t="s">
        <v>408</v>
      </c>
      <c r="D50" s="101">
        <v>1000000</v>
      </c>
      <c r="E50" s="4" t="s">
        <v>409</v>
      </c>
      <c r="F50" s="86">
        <v>0</v>
      </c>
      <c r="G50" s="59">
        <v>0</v>
      </c>
      <c r="H50" s="75" t="s">
        <v>410</v>
      </c>
      <c r="I50" s="5"/>
    </row>
    <row r="51" spans="1:9" ht="51" x14ac:dyDescent="0.2">
      <c r="A51" s="51">
        <v>42390</v>
      </c>
      <c r="B51" s="52" t="s">
        <v>412</v>
      </c>
      <c r="C51" s="4" t="s">
        <v>405</v>
      </c>
      <c r="D51" s="101">
        <v>250000</v>
      </c>
      <c r="E51" s="4" t="s">
        <v>406</v>
      </c>
      <c r="F51" s="86">
        <v>125000</v>
      </c>
      <c r="G51" s="59">
        <v>125000</v>
      </c>
      <c r="H51" s="75" t="s">
        <v>407</v>
      </c>
      <c r="I51" s="5"/>
    </row>
    <row r="52" spans="1:9" ht="102" x14ac:dyDescent="0.2">
      <c r="A52" s="51">
        <v>42388</v>
      </c>
      <c r="B52" s="52" t="s">
        <v>402</v>
      </c>
      <c r="C52" s="4" t="s">
        <v>403</v>
      </c>
      <c r="D52" s="101">
        <v>100000</v>
      </c>
      <c r="E52" s="4" t="s">
        <v>404</v>
      </c>
      <c r="F52" s="86">
        <v>50000</v>
      </c>
      <c r="G52" s="59">
        <v>50000</v>
      </c>
      <c r="H52" s="75" t="s">
        <v>100</v>
      </c>
      <c r="I52" s="5"/>
    </row>
    <row r="53" spans="1:9" ht="38.25" x14ac:dyDescent="0.2">
      <c r="A53" s="51">
        <v>42389</v>
      </c>
      <c r="B53" s="52" t="s">
        <v>398</v>
      </c>
      <c r="C53" s="4" t="s">
        <v>399</v>
      </c>
      <c r="D53" s="101">
        <v>100002</v>
      </c>
      <c r="E53" s="4" t="s">
        <v>400</v>
      </c>
      <c r="F53" s="86">
        <v>50001</v>
      </c>
      <c r="G53" s="59">
        <v>50001</v>
      </c>
      <c r="H53" s="52" t="s">
        <v>387</v>
      </c>
      <c r="I53" s="5"/>
    </row>
    <row r="54" spans="1:9" ht="63.75" x14ac:dyDescent="0.2">
      <c r="A54" s="51">
        <v>42382</v>
      </c>
      <c r="B54" s="52" t="s">
        <v>391</v>
      </c>
      <c r="C54" s="4" t="s">
        <v>332</v>
      </c>
      <c r="D54" s="101">
        <v>100000</v>
      </c>
      <c r="E54" s="4" t="s">
        <v>386</v>
      </c>
      <c r="F54" s="86">
        <v>50000</v>
      </c>
      <c r="G54" s="59">
        <v>50000</v>
      </c>
      <c r="H54" s="52" t="s">
        <v>387</v>
      </c>
      <c r="I54" s="5"/>
    </row>
    <row r="55" spans="1:9" ht="76.5" x14ac:dyDescent="0.2">
      <c r="A55" s="51">
        <v>42375</v>
      </c>
      <c r="B55" s="52" t="s">
        <v>390</v>
      </c>
      <c r="C55" s="4" t="s">
        <v>383</v>
      </c>
      <c r="D55" s="101">
        <v>100001</v>
      </c>
      <c r="E55" s="4" t="s">
        <v>384</v>
      </c>
      <c r="F55" s="86">
        <v>50000.5</v>
      </c>
      <c r="G55" s="74">
        <v>50000.5</v>
      </c>
      <c r="H55" s="52" t="s">
        <v>385</v>
      </c>
      <c r="I55" s="5"/>
    </row>
    <row r="56" spans="1:9" ht="127.5" x14ac:dyDescent="0.2">
      <c r="A56" s="51">
        <v>42374</v>
      </c>
      <c r="B56" s="52" t="s">
        <v>389</v>
      </c>
      <c r="C56" s="4" t="s">
        <v>381</v>
      </c>
      <c r="D56" s="101">
        <v>200000</v>
      </c>
      <c r="E56" s="4" t="s">
        <v>401</v>
      </c>
      <c r="F56" s="86">
        <v>100000</v>
      </c>
      <c r="G56" s="59">
        <v>100000</v>
      </c>
      <c r="H56" s="52" t="s">
        <v>382</v>
      </c>
      <c r="I56" s="5"/>
    </row>
    <row r="57" spans="1:9" ht="63.75" x14ac:dyDescent="0.2">
      <c r="A57" s="51">
        <v>42360</v>
      </c>
      <c r="B57" s="52" t="s">
        <v>394</v>
      </c>
      <c r="C57" s="4" t="s">
        <v>395</v>
      </c>
      <c r="D57" s="101">
        <v>1000000</v>
      </c>
      <c r="E57" s="4" t="s">
        <v>396</v>
      </c>
      <c r="F57" s="86">
        <v>750000</v>
      </c>
      <c r="G57" s="59">
        <v>750000</v>
      </c>
      <c r="H57" s="52" t="s">
        <v>397</v>
      </c>
      <c r="I57" s="5"/>
    </row>
    <row r="58" spans="1:9" ht="38.25" x14ac:dyDescent="0.2">
      <c r="A58" s="62">
        <v>42356</v>
      </c>
      <c r="B58" s="20" t="s">
        <v>378</v>
      </c>
      <c r="C58" s="10" t="s">
        <v>392</v>
      </c>
      <c r="D58" s="101">
        <v>100000</v>
      </c>
      <c r="E58" s="10" t="s">
        <v>376</v>
      </c>
      <c r="F58" s="86">
        <v>50000</v>
      </c>
      <c r="G58" s="59">
        <v>50000</v>
      </c>
      <c r="H58" s="20" t="s">
        <v>377</v>
      </c>
      <c r="I58" s="5"/>
    </row>
    <row r="59" spans="1:9" ht="38.25" x14ac:dyDescent="0.2">
      <c r="A59" s="62">
        <v>42356</v>
      </c>
      <c r="B59" s="20" t="s">
        <v>380</v>
      </c>
      <c r="C59" s="10" t="s">
        <v>281</v>
      </c>
      <c r="D59" s="101">
        <v>500000</v>
      </c>
      <c r="E59" s="10" t="s">
        <v>375</v>
      </c>
      <c r="F59" s="86">
        <v>250000</v>
      </c>
      <c r="G59" s="59">
        <v>250000</v>
      </c>
      <c r="H59" s="20" t="s">
        <v>351</v>
      </c>
      <c r="I59" s="5"/>
    </row>
    <row r="60" spans="1:9" ht="89.25" x14ac:dyDescent="0.2">
      <c r="A60" s="62">
        <v>42355</v>
      </c>
      <c r="B60" s="20" t="s">
        <v>379</v>
      </c>
      <c r="C60" s="10" t="s">
        <v>372</v>
      </c>
      <c r="D60" s="101">
        <v>200000</v>
      </c>
      <c r="E60" s="10" t="s">
        <v>373</v>
      </c>
      <c r="F60" s="86">
        <v>100000</v>
      </c>
      <c r="G60" s="59">
        <v>100000</v>
      </c>
      <c r="H60" s="20" t="s">
        <v>374</v>
      </c>
      <c r="I60" s="5"/>
    </row>
    <row r="61" spans="1:9" ht="38.25" x14ac:dyDescent="0.2">
      <c r="A61" s="62">
        <v>42338</v>
      </c>
      <c r="B61" s="20" t="s">
        <v>368</v>
      </c>
      <c r="C61" s="10" t="s">
        <v>369</v>
      </c>
      <c r="D61" s="101">
        <v>1000000</v>
      </c>
      <c r="E61" s="10" t="s">
        <v>371</v>
      </c>
      <c r="F61" s="86">
        <v>750000</v>
      </c>
      <c r="G61" s="59">
        <v>750000</v>
      </c>
      <c r="H61" s="20" t="s">
        <v>370</v>
      </c>
      <c r="I61" s="5"/>
    </row>
    <row r="62" spans="1:9" ht="51" x14ac:dyDescent="0.2">
      <c r="A62" s="62">
        <v>42333</v>
      </c>
      <c r="B62" s="20" t="s">
        <v>366</v>
      </c>
      <c r="C62" s="10" t="s">
        <v>244</v>
      </c>
      <c r="D62" s="101">
        <v>769544</v>
      </c>
      <c r="E62" s="10" t="s">
        <v>365</v>
      </c>
      <c r="F62" s="86">
        <v>384772</v>
      </c>
      <c r="G62" s="59">
        <v>384772</v>
      </c>
      <c r="H62" s="20" t="s">
        <v>100</v>
      </c>
      <c r="I62" s="5"/>
    </row>
    <row r="63" spans="1:9" ht="38.25" x14ac:dyDescent="0.2">
      <c r="A63" s="62">
        <v>42333</v>
      </c>
      <c r="B63" s="20" t="s">
        <v>367</v>
      </c>
      <c r="C63" s="10" t="s">
        <v>102</v>
      </c>
      <c r="D63" s="101">
        <v>2000000</v>
      </c>
      <c r="E63" s="10" t="s">
        <v>364</v>
      </c>
      <c r="F63" s="86">
        <v>2000000</v>
      </c>
      <c r="G63" s="59">
        <v>2000000</v>
      </c>
      <c r="H63" s="20" t="s">
        <v>100</v>
      </c>
      <c r="I63" s="5"/>
    </row>
    <row r="64" spans="1:9" x14ac:dyDescent="0.2">
      <c r="A64" s="62">
        <v>42313</v>
      </c>
      <c r="B64" s="20" t="s">
        <v>363</v>
      </c>
      <c r="C64" s="10" t="s">
        <v>362</v>
      </c>
      <c r="D64" s="101">
        <v>300000</v>
      </c>
      <c r="E64" s="10" t="s">
        <v>335</v>
      </c>
      <c r="F64" s="86">
        <v>150000</v>
      </c>
      <c r="G64" s="59">
        <v>150000</v>
      </c>
      <c r="H64" s="20" t="s">
        <v>100</v>
      </c>
      <c r="I64" s="5"/>
    </row>
    <row r="65" spans="1:9" x14ac:dyDescent="0.2">
      <c r="A65" s="62">
        <v>42307</v>
      </c>
      <c r="B65" s="20" t="s">
        <v>361</v>
      </c>
      <c r="C65" s="10" t="s">
        <v>345</v>
      </c>
      <c r="D65" s="101">
        <v>500000</v>
      </c>
      <c r="E65" s="10" t="s">
        <v>335</v>
      </c>
      <c r="F65" s="86">
        <v>250000</v>
      </c>
      <c r="G65" s="59">
        <v>250000</v>
      </c>
      <c r="H65" s="20" t="s">
        <v>100</v>
      </c>
      <c r="I65" s="5"/>
    </row>
    <row r="66" spans="1:9" ht="127.5" x14ac:dyDescent="0.2">
      <c r="A66" s="62">
        <v>42291</v>
      </c>
      <c r="B66" s="20" t="s">
        <v>360</v>
      </c>
      <c r="C66" s="10" t="s">
        <v>358</v>
      </c>
      <c r="D66" s="101">
        <v>150000</v>
      </c>
      <c r="E66" s="10" t="s">
        <v>359</v>
      </c>
      <c r="F66" s="86">
        <v>75000</v>
      </c>
      <c r="G66" s="59">
        <v>75000</v>
      </c>
      <c r="H66" s="20" t="s">
        <v>100</v>
      </c>
      <c r="I66" s="5"/>
    </row>
    <row r="67" spans="1:9" ht="38.25" x14ac:dyDescent="0.2">
      <c r="A67" s="62">
        <v>42277</v>
      </c>
      <c r="B67" s="20" t="s">
        <v>356</v>
      </c>
      <c r="C67" s="10" t="s">
        <v>352</v>
      </c>
      <c r="D67" s="101">
        <v>200000</v>
      </c>
      <c r="E67" s="10" t="s">
        <v>353</v>
      </c>
      <c r="F67" s="86">
        <v>100000</v>
      </c>
      <c r="G67" s="59">
        <v>100000</v>
      </c>
      <c r="H67" s="28" t="s">
        <v>354</v>
      </c>
      <c r="I67" s="5"/>
    </row>
    <row r="68" spans="1:9" ht="51" x14ac:dyDescent="0.2">
      <c r="A68" s="62">
        <v>42265</v>
      </c>
      <c r="B68" s="20" t="s">
        <v>348</v>
      </c>
      <c r="C68" s="10" t="s">
        <v>345</v>
      </c>
      <c r="D68" s="101">
        <v>150000</v>
      </c>
      <c r="E68" s="10" t="s">
        <v>346</v>
      </c>
      <c r="F68" s="86" t="s">
        <v>434</v>
      </c>
      <c r="G68" s="86" t="s">
        <v>434</v>
      </c>
      <c r="H68" s="28" t="s">
        <v>347</v>
      </c>
      <c r="I68" s="5"/>
    </row>
    <row r="69" spans="1:9" ht="25.5" x14ac:dyDescent="0.2">
      <c r="A69" s="62">
        <v>42265</v>
      </c>
      <c r="B69" s="20" t="s">
        <v>343</v>
      </c>
      <c r="C69" s="10" t="s">
        <v>209</v>
      </c>
      <c r="D69" s="101">
        <v>2500000</v>
      </c>
      <c r="E69" s="10" t="s">
        <v>344</v>
      </c>
      <c r="F69" s="86">
        <v>2500000</v>
      </c>
      <c r="G69" s="59">
        <v>2500000</v>
      </c>
      <c r="H69" s="28" t="s">
        <v>153</v>
      </c>
      <c r="I69" s="5"/>
    </row>
    <row r="70" spans="1:9" ht="38.25" x14ac:dyDescent="0.2">
      <c r="A70" s="62">
        <v>42261</v>
      </c>
      <c r="B70" s="20" t="s">
        <v>355</v>
      </c>
      <c r="C70" s="10" t="s">
        <v>349</v>
      </c>
      <c r="D70" s="101">
        <v>284207</v>
      </c>
      <c r="E70" s="10" t="s">
        <v>350</v>
      </c>
      <c r="F70" s="86" t="s">
        <v>434</v>
      </c>
      <c r="G70" s="86" t="s">
        <v>434</v>
      </c>
      <c r="H70" s="28" t="s">
        <v>351</v>
      </c>
      <c r="I70" s="5"/>
    </row>
    <row r="71" spans="1:9" ht="38.25" x14ac:dyDescent="0.2">
      <c r="A71" s="62">
        <v>42241</v>
      </c>
      <c r="B71" s="20" t="s">
        <v>339</v>
      </c>
      <c r="C71" s="43" t="s">
        <v>208</v>
      </c>
      <c r="D71" s="101">
        <v>250000</v>
      </c>
      <c r="E71" s="10" t="s">
        <v>340</v>
      </c>
      <c r="F71" s="86">
        <v>125000</v>
      </c>
      <c r="G71" s="63">
        <v>125000</v>
      </c>
      <c r="H71" s="28" t="s">
        <v>153</v>
      </c>
      <c r="I71" s="5"/>
    </row>
    <row r="72" spans="1:9" ht="51" x14ac:dyDescent="0.2">
      <c r="A72" s="62">
        <v>42223</v>
      </c>
      <c r="B72" s="20" t="s">
        <v>338</v>
      </c>
      <c r="C72" s="10" t="s">
        <v>336</v>
      </c>
      <c r="D72" s="101">
        <v>1000000</v>
      </c>
      <c r="E72" s="10" t="s">
        <v>337</v>
      </c>
      <c r="F72" s="86" t="s">
        <v>434</v>
      </c>
      <c r="G72" s="86" t="s">
        <v>434</v>
      </c>
      <c r="H72" s="28" t="s">
        <v>341</v>
      </c>
      <c r="I72" s="5"/>
    </row>
    <row r="73" spans="1:9" x14ac:dyDescent="0.2">
      <c r="A73" s="62">
        <v>42227</v>
      </c>
      <c r="B73" s="20" t="s">
        <v>334</v>
      </c>
      <c r="C73" s="10" t="s">
        <v>207</v>
      </c>
      <c r="D73" s="101">
        <v>100000</v>
      </c>
      <c r="E73" s="10" t="s">
        <v>335</v>
      </c>
      <c r="F73" s="86">
        <v>50000</v>
      </c>
      <c r="G73" s="86">
        <v>25000</v>
      </c>
      <c r="H73" s="20" t="s">
        <v>100</v>
      </c>
      <c r="I73" s="5"/>
    </row>
    <row r="74" spans="1:9" x14ac:dyDescent="0.2">
      <c r="I74" s="5"/>
    </row>
    <row r="75" spans="1:9" x14ac:dyDescent="0.2">
      <c r="A75" s="13"/>
      <c r="B75" s="13"/>
      <c r="C75" s="26" t="s">
        <v>437</v>
      </c>
      <c r="D75" s="104">
        <f>SUM(D45:D73)</f>
        <v>19512555.120000001</v>
      </c>
      <c r="E75" s="10"/>
      <c r="F75" s="93">
        <f>SUM(F45:F73)</f>
        <v>14268574.620000001</v>
      </c>
      <c r="G75" s="61">
        <f>SUM(G45:G73)</f>
        <v>14294773.5</v>
      </c>
      <c r="H75" s="61"/>
      <c r="I75" s="5"/>
    </row>
    <row r="76" spans="1:9" ht="51" x14ac:dyDescent="0.2">
      <c r="A76" s="13"/>
      <c r="B76" s="13"/>
      <c r="C76" s="66" t="s">
        <v>310</v>
      </c>
      <c r="D76" s="102"/>
      <c r="E76" s="24"/>
      <c r="F76" s="93"/>
      <c r="G76" s="65"/>
      <c r="H76" s="61"/>
      <c r="I76" s="5"/>
    </row>
    <row r="77" spans="1:9" x14ac:dyDescent="0.2">
      <c r="A77" s="69"/>
      <c r="B77" s="69"/>
      <c r="C77" s="70"/>
      <c r="D77" s="106"/>
      <c r="E77" s="70"/>
      <c r="F77" s="94"/>
      <c r="G77" s="71"/>
      <c r="H77" s="71"/>
    </row>
    <row r="78" spans="1:9" x14ac:dyDescent="0.2">
      <c r="A78" s="172" t="s">
        <v>527</v>
      </c>
      <c r="B78" s="173"/>
      <c r="C78" s="173"/>
      <c r="D78" s="173"/>
      <c r="E78" s="173"/>
      <c r="F78" s="173"/>
      <c r="G78" s="173"/>
      <c r="H78" s="174"/>
    </row>
    <row r="79" spans="1:9" ht="25.5" x14ac:dyDescent="0.2">
      <c r="A79" s="67" t="s">
        <v>0</v>
      </c>
      <c r="B79" s="68" t="s">
        <v>1</v>
      </c>
      <c r="C79" s="60" t="s">
        <v>2</v>
      </c>
      <c r="D79" s="105" t="s">
        <v>3</v>
      </c>
      <c r="E79" s="60" t="s">
        <v>4</v>
      </c>
      <c r="F79" s="95" t="s">
        <v>256</v>
      </c>
      <c r="G79" s="67" t="s">
        <v>6</v>
      </c>
      <c r="H79" s="68" t="s">
        <v>223</v>
      </c>
    </row>
    <row r="80" spans="1:9" ht="38.25" x14ac:dyDescent="0.2">
      <c r="A80" s="62">
        <v>42202</v>
      </c>
      <c r="B80" s="20" t="s">
        <v>331</v>
      </c>
      <c r="C80" s="10" t="s">
        <v>325</v>
      </c>
      <c r="D80" s="101">
        <v>132334</v>
      </c>
      <c r="E80" s="10" t="s">
        <v>326</v>
      </c>
      <c r="F80" s="86">
        <v>66167</v>
      </c>
      <c r="G80" s="74">
        <v>33283.5</v>
      </c>
      <c r="H80" s="20" t="s">
        <v>100</v>
      </c>
    </row>
    <row r="81" spans="1:8" ht="51" x14ac:dyDescent="0.2">
      <c r="A81" s="27">
        <v>42201</v>
      </c>
      <c r="B81" s="20" t="s">
        <v>327</v>
      </c>
      <c r="C81" s="10" t="s">
        <v>332</v>
      </c>
      <c r="D81" s="101">
        <v>100000</v>
      </c>
      <c r="E81" s="10" t="s">
        <v>324</v>
      </c>
      <c r="F81" s="86">
        <v>50000</v>
      </c>
      <c r="G81" s="74">
        <v>25000</v>
      </c>
      <c r="H81" s="20" t="s">
        <v>100</v>
      </c>
    </row>
    <row r="82" spans="1:8" ht="38.25" x14ac:dyDescent="0.2">
      <c r="A82" s="27">
        <v>42200</v>
      </c>
      <c r="B82" s="20" t="s">
        <v>330</v>
      </c>
      <c r="C82" s="10" t="s">
        <v>328</v>
      </c>
      <c r="D82" s="101">
        <v>1000000</v>
      </c>
      <c r="E82" s="10" t="s">
        <v>329</v>
      </c>
      <c r="F82" s="86">
        <v>750000</v>
      </c>
      <c r="G82" s="74">
        <v>375000</v>
      </c>
      <c r="H82" s="20" t="s">
        <v>100</v>
      </c>
    </row>
    <row r="83" spans="1:8" ht="63.75" x14ac:dyDescent="0.2">
      <c r="A83" s="62">
        <v>42194</v>
      </c>
      <c r="B83" s="20" t="s">
        <v>320</v>
      </c>
      <c r="C83" s="10" t="s">
        <v>323</v>
      </c>
      <c r="D83" s="101">
        <v>100000</v>
      </c>
      <c r="E83" s="10" t="s">
        <v>321</v>
      </c>
      <c r="F83" s="86">
        <v>50000</v>
      </c>
      <c r="G83" s="74">
        <v>25000</v>
      </c>
      <c r="H83" s="20" t="s">
        <v>100</v>
      </c>
    </row>
    <row r="84" spans="1:8" ht="25.5" x14ac:dyDescent="0.2">
      <c r="A84" s="62">
        <v>42166</v>
      </c>
      <c r="B84" s="20" t="s">
        <v>317</v>
      </c>
      <c r="C84" s="10" t="s">
        <v>318</v>
      </c>
      <c r="D84" s="101">
        <v>100000</v>
      </c>
      <c r="E84" s="10" t="s">
        <v>388</v>
      </c>
      <c r="F84" s="86">
        <v>50000</v>
      </c>
      <c r="G84" s="74">
        <v>25000</v>
      </c>
      <c r="H84" s="20" t="s">
        <v>319</v>
      </c>
    </row>
    <row r="85" spans="1:8" ht="38.25" x14ac:dyDescent="0.2">
      <c r="A85" s="62">
        <v>42160</v>
      </c>
      <c r="B85" s="20" t="s">
        <v>316</v>
      </c>
      <c r="C85" s="10" t="s">
        <v>242</v>
      </c>
      <c r="D85" s="101">
        <v>2955000</v>
      </c>
      <c r="E85" s="10" t="s">
        <v>342</v>
      </c>
      <c r="F85" s="137">
        <v>1004482.77</v>
      </c>
      <c r="G85" s="74">
        <f>1004482.77/2</f>
        <v>502241.38500000001</v>
      </c>
      <c r="H85" s="20" t="s">
        <v>107</v>
      </c>
    </row>
    <row r="86" spans="1:8" x14ac:dyDescent="0.2">
      <c r="A86" s="41"/>
      <c r="B86" s="42"/>
      <c r="C86" s="41"/>
      <c r="D86" s="97"/>
      <c r="E86" s="43"/>
      <c r="F86" s="84"/>
      <c r="G86" s="157"/>
      <c r="H86" s="53"/>
    </row>
    <row r="87" spans="1:8" x14ac:dyDescent="0.2">
      <c r="A87" s="13"/>
      <c r="B87" s="13"/>
      <c r="C87" s="147" t="s">
        <v>393</v>
      </c>
      <c r="D87" s="102"/>
      <c r="E87" s="147"/>
      <c r="F87" s="93">
        <f>SUM(F80:F85)</f>
        <v>1970649.77</v>
      </c>
      <c r="G87" s="152">
        <f>SUM(G80:G85)</f>
        <v>985524.88500000001</v>
      </c>
      <c r="H87" s="61"/>
    </row>
    <row r="88" spans="1:8" ht="51" x14ac:dyDescent="0.2">
      <c r="A88" s="13"/>
      <c r="B88" s="13"/>
      <c r="C88" s="66" t="s">
        <v>310</v>
      </c>
      <c r="D88" s="102"/>
      <c r="E88" s="10"/>
      <c r="F88" s="29"/>
      <c r="G88" s="61"/>
      <c r="H88" s="61"/>
    </row>
    <row r="89" spans="1:8" x14ac:dyDescent="0.2">
      <c r="A89" s="72"/>
      <c r="B89" s="69"/>
      <c r="C89" s="70"/>
      <c r="D89" s="106"/>
      <c r="E89" s="70"/>
      <c r="F89" s="94"/>
      <c r="G89" s="71"/>
      <c r="H89" s="71"/>
    </row>
    <row r="90" spans="1:8" x14ac:dyDescent="0.2">
      <c r="A90" s="72"/>
      <c r="B90" s="69"/>
      <c r="C90" s="70"/>
      <c r="D90" s="106"/>
      <c r="E90" s="70"/>
      <c r="F90" s="94"/>
      <c r="G90" s="71"/>
      <c r="H90" s="71"/>
    </row>
    <row r="91" spans="1:8" x14ac:dyDescent="0.2">
      <c r="A91" s="72"/>
      <c r="B91" s="69"/>
      <c r="C91" s="70"/>
      <c r="D91" s="106"/>
      <c r="E91" s="70"/>
      <c r="F91" s="94"/>
      <c r="G91" s="71"/>
      <c r="H91" s="71"/>
    </row>
    <row r="92" spans="1:8" x14ac:dyDescent="0.2">
      <c r="A92" s="72"/>
      <c r="B92" s="69"/>
      <c r="C92" s="70"/>
      <c r="D92" s="106"/>
      <c r="E92" s="70"/>
      <c r="F92" s="94"/>
      <c r="G92" s="71"/>
      <c r="H92" s="71"/>
    </row>
    <row r="93" spans="1:8" x14ac:dyDescent="0.2">
      <c r="A93" s="72"/>
      <c r="B93" s="69"/>
      <c r="C93" s="70"/>
      <c r="D93" s="106"/>
      <c r="E93" s="70"/>
      <c r="F93" s="94"/>
      <c r="G93" s="71"/>
      <c r="H93" s="71"/>
    </row>
    <row r="94" spans="1:8" x14ac:dyDescent="0.2">
      <c r="A94" s="72"/>
      <c r="B94" s="69"/>
      <c r="C94" s="70"/>
      <c r="D94" s="106"/>
      <c r="E94" s="70"/>
      <c r="F94" s="94"/>
      <c r="G94" s="71"/>
      <c r="H94" s="71"/>
    </row>
    <row r="95" spans="1:8" x14ac:dyDescent="0.2">
      <c r="A95" s="72"/>
      <c r="B95" s="69"/>
      <c r="C95" s="70"/>
      <c r="D95" s="106"/>
      <c r="E95" s="70"/>
      <c r="F95" s="94"/>
      <c r="G95" s="71"/>
      <c r="H95" s="71"/>
    </row>
    <row r="96" spans="1:8" x14ac:dyDescent="0.2">
      <c r="A96" s="72"/>
      <c r="B96" s="69"/>
      <c r="C96" s="70"/>
      <c r="D96" s="106"/>
      <c r="E96" s="70"/>
      <c r="F96" s="94"/>
      <c r="G96" s="71"/>
      <c r="H96" s="71"/>
    </row>
    <row r="97" spans="1:8" x14ac:dyDescent="0.2">
      <c r="A97" s="72"/>
      <c r="B97" s="69"/>
      <c r="C97" s="70"/>
      <c r="D97" s="106"/>
      <c r="E97" s="70"/>
      <c r="F97" s="94"/>
      <c r="G97" s="71"/>
      <c r="H97" s="71"/>
    </row>
    <row r="98" spans="1:8" x14ac:dyDescent="0.2">
      <c r="A98" s="73"/>
      <c r="B98" s="69"/>
      <c r="C98" s="70"/>
      <c r="D98" s="106"/>
      <c r="E98" s="70"/>
      <c r="F98" s="94"/>
      <c r="G98" s="71"/>
      <c r="H98" s="71"/>
    </row>
    <row r="99" spans="1:8" x14ac:dyDescent="0.2">
      <c r="A99" s="69"/>
      <c r="B99" s="69"/>
      <c r="C99" s="70"/>
      <c r="D99" s="106"/>
      <c r="E99" s="70"/>
      <c r="F99" s="94"/>
      <c r="G99" s="71"/>
      <c r="H99" s="71"/>
    </row>
    <row r="100" spans="1:8" x14ac:dyDescent="0.2">
      <c r="A100" s="69"/>
      <c r="B100" s="69"/>
      <c r="C100" s="70"/>
      <c r="D100" s="106"/>
      <c r="E100" s="70"/>
      <c r="F100" s="94"/>
      <c r="G100" s="71"/>
      <c r="H100" s="71"/>
    </row>
    <row r="101" spans="1:8" x14ac:dyDescent="0.2">
      <c r="A101" s="69"/>
      <c r="B101" s="69"/>
      <c r="C101" s="70"/>
      <c r="D101" s="106"/>
      <c r="E101" s="70"/>
      <c r="F101" s="94"/>
      <c r="G101" s="71"/>
      <c r="H101" s="71"/>
    </row>
    <row r="102" spans="1:8" x14ac:dyDescent="0.2">
      <c r="A102" s="69"/>
      <c r="B102" s="69"/>
      <c r="C102" s="70"/>
      <c r="D102" s="106"/>
      <c r="E102" s="70"/>
      <c r="F102" s="94"/>
      <c r="G102" s="71"/>
      <c r="H102" s="71"/>
    </row>
    <row r="103" spans="1:8" x14ac:dyDescent="0.2">
      <c r="A103" s="69"/>
      <c r="B103" s="69"/>
      <c r="C103" s="70"/>
      <c r="D103" s="106"/>
      <c r="E103" s="70"/>
      <c r="F103" s="94"/>
      <c r="G103" s="71"/>
      <c r="H103" s="71"/>
    </row>
    <row r="104" spans="1:8" x14ac:dyDescent="0.2">
      <c r="A104" s="69"/>
      <c r="B104" s="69"/>
      <c r="C104" s="70"/>
      <c r="D104" s="106"/>
      <c r="E104" s="70"/>
      <c r="F104" s="94"/>
      <c r="G104" s="71"/>
      <c r="H104" s="71"/>
    </row>
    <row r="105" spans="1:8" x14ac:dyDescent="0.2">
      <c r="A105" s="69"/>
      <c r="B105" s="69"/>
      <c r="C105" s="70"/>
      <c r="D105" s="106"/>
      <c r="E105" s="70"/>
      <c r="F105" s="94"/>
      <c r="G105" s="71"/>
      <c r="H105" s="71"/>
    </row>
    <row r="106" spans="1:8" x14ac:dyDescent="0.2">
      <c r="A106" s="69"/>
      <c r="B106" s="69"/>
      <c r="C106" s="70"/>
      <c r="D106" s="106"/>
      <c r="E106" s="70"/>
      <c r="F106" s="94"/>
      <c r="G106" s="71"/>
      <c r="H106" s="71"/>
    </row>
    <row r="107" spans="1:8" x14ac:dyDescent="0.2">
      <c r="A107" s="69"/>
      <c r="B107" s="69"/>
      <c r="C107" s="70"/>
      <c r="D107" s="106"/>
      <c r="E107" s="70"/>
      <c r="F107" s="94"/>
      <c r="G107" s="71"/>
      <c r="H107" s="71"/>
    </row>
    <row r="108" spans="1:8" x14ac:dyDescent="0.2">
      <c r="A108" s="69"/>
      <c r="B108" s="69"/>
      <c r="C108" s="70"/>
      <c r="D108" s="106"/>
      <c r="E108" s="70"/>
      <c r="F108" s="94"/>
      <c r="G108" s="71"/>
      <c r="H108" s="71"/>
    </row>
    <row r="109" spans="1:8" x14ac:dyDescent="0.2">
      <c r="A109" s="69"/>
      <c r="B109" s="69"/>
      <c r="C109" s="70"/>
      <c r="D109" s="106"/>
      <c r="E109" s="70"/>
      <c r="F109" s="94"/>
      <c r="G109" s="71"/>
      <c r="H109" s="71"/>
    </row>
    <row r="110" spans="1:8" x14ac:dyDescent="0.2">
      <c r="A110" s="69"/>
      <c r="B110" s="69"/>
      <c r="C110" s="70"/>
      <c r="D110" s="106"/>
      <c r="E110" s="70"/>
      <c r="F110" s="94"/>
      <c r="G110" s="71"/>
      <c r="H110" s="71"/>
    </row>
    <row r="111" spans="1:8" x14ac:dyDescent="0.2">
      <c r="A111" s="69"/>
      <c r="B111" s="69"/>
      <c r="C111" s="70"/>
      <c r="D111" s="106"/>
      <c r="E111" s="70"/>
      <c r="F111" s="94"/>
      <c r="G111" s="71"/>
      <c r="H111" s="71"/>
    </row>
    <row r="112" spans="1:8" x14ac:dyDescent="0.2">
      <c r="A112" s="69"/>
      <c r="B112" s="69"/>
      <c r="C112" s="70"/>
      <c r="D112" s="106"/>
      <c r="E112" s="70"/>
      <c r="F112" s="94"/>
      <c r="G112" s="71"/>
      <c r="H112" s="71"/>
    </row>
    <row r="113" spans="1:8" x14ac:dyDescent="0.2">
      <c r="A113" s="69"/>
      <c r="B113" s="69"/>
      <c r="C113" s="70"/>
      <c r="D113" s="106"/>
      <c r="E113" s="70"/>
      <c r="F113" s="94"/>
      <c r="G113" s="71"/>
      <c r="H113" s="71"/>
    </row>
    <row r="114" spans="1:8" x14ac:dyDescent="0.2">
      <c r="A114" s="69"/>
      <c r="B114" s="69"/>
      <c r="C114" s="70"/>
      <c r="D114" s="106"/>
      <c r="E114" s="70"/>
      <c r="F114" s="94"/>
      <c r="G114" s="71"/>
      <c r="H114" s="71"/>
    </row>
    <row r="115" spans="1:8" x14ac:dyDescent="0.2">
      <c r="A115" s="69"/>
      <c r="B115" s="69"/>
      <c r="C115" s="70"/>
      <c r="D115" s="106"/>
      <c r="E115" s="70"/>
      <c r="F115" s="94"/>
      <c r="G115" s="71"/>
      <c r="H115" s="71"/>
    </row>
    <row r="116" spans="1:8" x14ac:dyDescent="0.2">
      <c r="A116" s="69"/>
      <c r="B116" s="69"/>
      <c r="C116" s="70"/>
      <c r="D116" s="106"/>
      <c r="E116" s="70"/>
      <c r="F116" s="94"/>
      <c r="G116" s="71"/>
      <c r="H116" s="71"/>
    </row>
    <row r="117" spans="1:8" x14ac:dyDescent="0.2">
      <c r="A117" s="69"/>
      <c r="B117" s="69"/>
      <c r="C117" s="70"/>
      <c r="D117" s="106"/>
      <c r="E117" s="70"/>
      <c r="F117" s="94"/>
      <c r="G117" s="71"/>
      <c r="H117" s="71"/>
    </row>
    <row r="118" spans="1:8" x14ac:dyDescent="0.2">
      <c r="A118" s="69"/>
      <c r="B118" s="69"/>
      <c r="C118" s="70"/>
      <c r="D118" s="106"/>
      <c r="E118" s="70"/>
      <c r="F118" s="94"/>
      <c r="G118" s="71"/>
      <c r="H118" s="71"/>
    </row>
    <row r="119" spans="1:8" x14ac:dyDescent="0.2">
      <c r="A119" s="69"/>
      <c r="B119" s="69"/>
      <c r="C119" s="70"/>
      <c r="D119" s="106"/>
      <c r="E119" s="70"/>
      <c r="F119" s="94"/>
      <c r="G119" s="71"/>
      <c r="H119" s="71"/>
    </row>
    <row r="120" spans="1:8" x14ac:dyDescent="0.2">
      <c r="A120" s="69"/>
      <c r="B120" s="69"/>
      <c r="C120" s="70"/>
      <c r="D120" s="106"/>
      <c r="E120" s="70"/>
      <c r="F120" s="94"/>
      <c r="G120" s="71"/>
      <c r="H120" s="71"/>
    </row>
    <row r="121" spans="1:8" x14ac:dyDescent="0.2">
      <c r="A121" s="69"/>
      <c r="B121" s="69"/>
      <c r="C121" s="70"/>
      <c r="D121" s="106"/>
      <c r="E121" s="70"/>
      <c r="F121" s="94"/>
      <c r="G121" s="71"/>
      <c r="H121" s="71"/>
    </row>
    <row r="122" spans="1:8" x14ac:dyDescent="0.2">
      <c r="A122" s="69"/>
      <c r="B122" s="69"/>
      <c r="C122" s="70"/>
      <c r="D122" s="106"/>
      <c r="E122" s="70"/>
      <c r="F122" s="94"/>
      <c r="G122" s="71"/>
      <c r="H122" s="71"/>
    </row>
    <row r="123" spans="1:8" x14ac:dyDescent="0.2">
      <c r="A123" s="69"/>
      <c r="B123" s="69"/>
      <c r="C123" s="70"/>
      <c r="D123" s="106"/>
      <c r="E123" s="70"/>
      <c r="F123" s="94"/>
      <c r="G123" s="71"/>
      <c r="H123" s="71"/>
    </row>
    <row r="124" spans="1:8" x14ac:dyDescent="0.2">
      <c r="A124" s="69"/>
      <c r="B124" s="69"/>
      <c r="C124" s="70"/>
      <c r="D124" s="106"/>
      <c r="E124" s="70"/>
      <c r="F124" s="94"/>
      <c r="G124" s="71"/>
      <c r="H124" s="71"/>
    </row>
    <row r="125" spans="1:8" x14ac:dyDescent="0.2">
      <c r="A125" s="69"/>
      <c r="B125" s="69"/>
      <c r="C125" s="70"/>
      <c r="D125" s="106"/>
      <c r="E125" s="70"/>
      <c r="F125" s="94"/>
      <c r="G125" s="71"/>
      <c r="H125" s="71"/>
    </row>
    <row r="126" spans="1:8" x14ac:dyDescent="0.2">
      <c r="A126" s="69"/>
      <c r="B126" s="69"/>
      <c r="C126" s="70"/>
      <c r="D126" s="106"/>
      <c r="E126" s="70"/>
      <c r="F126" s="94"/>
      <c r="G126" s="71"/>
      <c r="H126" s="71"/>
    </row>
    <row r="127" spans="1:8" x14ac:dyDescent="0.2">
      <c r="A127" s="69"/>
      <c r="B127" s="69"/>
      <c r="C127" s="70"/>
      <c r="D127" s="106"/>
      <c r="E127" s="70"/>
      <c r="F127" s="94"/>
      <c r="G127" s="71"/>
      <c r="H127" s="71"/>
    </row>
    <row r="128" spans="1:8" x14ac:dyDescent="0.2">
      <c r="A128" s="69"/>
      <c r="B128" s="69"/>
      <c r="C128" s="70"/>
      <c r="D128" s="106"/>
      <c r="E128" s="70"/>
      <c r="F128" s="94"/>
      <c r="G128" s="71"/>
      <c r="H128" s="71"/>
    </row>
    <row r="129" spans="1:8" x14ac:dyDescent="0.2">
      <c r="A129" s="69"/>
      <c r="B129" s="69"/>
      <c r="C129" s="70"/>
      <c r="D129" s="106"/>
      <c r="E129" s="70"/>
      <c r="F129" s="94"/>
      <c r="G129" s="71"/>
      <c r="H129" s="71"/>
    </row>
    <row r="130" spans="1:8" x14ac:dyDescent="0.2">
      <c r="A130" s="69"/>
      <c r="B130" s="69"/>
      <c r="C130" s="70"/>
      <c r="D130" s="106"/>
      <c r="E130" s="70"/>
      <c r="F130" s="94"/>
      <c r="G130" s="71"/>
      <c r="H130" s="71"/>
    </row>
    <row r="131" spans="1:8" x14ac:dyDescent="0.2">
      <c r="A131" s="69"/>
      <c r="B131" s="69"/>
      <c r="C131" s="70"/>
      <c r="D131" s="106"/>
      <c r="E131" s="70"/>
      <c r="F131" s="94"/>
      <c r="G131" s="71"/>
      <c r="H131" s="71"/>
    </row>
    <row r="132" spans="1:8" x14ac:dyDescent="0.2">
      <c r="A132" s="69"/>
      <c r="B132" s="69"/>
      <c r="C132" s="70"/>
      <c r="D132" s="106"/>
      <c r="E132" s="70"/>
      <c r="F132" s="94"/>
      <c r="G132" s="71"/>
      <c r="H132" s="71"/>
    </row>
    <row r="133" spans="1:8" x14ac:dyDescent="0.2">
      <c r="A133" s="69"/>
      <c r="B133" s="69"/>
      <c r="C133" s="70"/>
      <c r="D133" s="106"/>
      <c r="E133" s="70"/>
      <c r="F133" s="94"/>
      <c r="G133" s="71"/>
      <c r="H133" s="71"/>
    </row>
    <row r="134" spans="1:8" x14ac:dyDescent="0.2">
      <c r="A134" s="69"/>
      <c r="B134" s="69"/>
      <c r="C134" s="70"/>
      <c r="D134" s="106"/>
      <c r="E134" s="70"/>
      <c r="F134" s="94"/>
      <c r="G134" s="71"/>
      <c r="H134" s="71"/>
    </row>
    <row r="135" spans="1:8" x14ac:dyDescent="0.2">
      <c r="A135" s="69"/>
      <c r="B135" s="69"/>
      <c r="C135" s="70"/>
      <c r="D135" s="106"/>
      <c r="E135" s="70"/>
      <c r="F135" s="94"/>
      <c r="G135" s="71"/>
      <c r="H135" s="71"/>
    </row>
    <row r="136" spans="1:8" x14ac:dyDescent="0.2">
      <c r="A136" s="69"/>
      <c r="B136" s="69"/>
      <c r="C136" s="70"/>
      <c r="D136" s="106"/>
      <c r="E136" s="70"/>
      <c r="F136" s="94"/>
      <c r="G136" s="71"/>
      <c r="H136" s="71"/>
    </row>
    <row r="137" spans="1:8" x14ac:dyDescent="0.2">
      <c r="A137" s="69"/>
      <c r="B137" s="69"/>
      <c r="C137" s="70"/>
      <c r="D137" s="106"/>
      <c r="E137" s="70"/>
      <c r="F137" s="94"/>
      <c r="G137" s="71"/>
      <c r="H137" s="71"/>
    </row>
    <row r="138" spans="1:8" x14ac:dyDescent="0.2">
      <c r="A138" s="69"/>
      <c r="B138" s="69"/>
      <c r="C138" s="70"/>
      <c r="D138" s="106"/>
      <c r="E138" s="70"/>
      <c r="F138" s="94"/>
      <c r="G138" s="71"/>
      <c r="H138" s="71"/>
    </row>
    <row r="139" spans="1:8" x14ac:dyDescent="0.2">
      <c r="A139" s="69"/>
      <c r="B139" s="69"/>
      <c r="C139" s="70"/>
      <c r="D139" s="106"/>
      <c r="E139" s="70"/>
      <c r="F139" s="94"/>
      <c r="G139" s="71"/>
      <c r="H139" s="71"/>
    </row>
    <row r="140" spans="1:8" x14ac:dyDescent="0.2">
      <c r="A140" s="69"/>
      <c r="B140" s="69"/>
      <c r="C140" s="70"/>
      <c r="D140" s="106"/>
      <c r="E140" s="70"/>
      <c r="F140" s="94"/>
      <c r="G140" s="71"/>
      <c r="H140" s="71"/>
    </row>
    <row r="141" spans="1:8" x14ac:dyDescent="0.2">
      <c r="A141" s="69"/>
      <c r="B141" s="69"/>
      <c r="C141" s="70"/>
      <c r="D141" s="106"/>
      <c r="E141" s="70"/>
      <c r="F141" s="94"/>
      <c r="G141" s="71"/>
      <c r="H141" s="71"/>
    </row>
    <row r="142" spans="1:8" x14ac:dyDescent="0.2">
      <c r="A142" s="69"/>
      <c r="B142" s="69"/>
      <c r="C142" s="70"/>
      <c r="D142" s="106"/>
      <c r="E142" s="70"/>
      <c r="F142" s="94"/>
      <c r="G142" s="71"/>
      <c r="H142" s="71"/>
    </row>
    <row r="143" spans="1:8" x14ac:dyDescent="0.2">
      <c r="A143" s="69"/>
      <c r="B143" s="69"/>
      <c r="C143" s="70"/>
      <c r="D143" s="106"/>
      <c r="E143" s="70"/>
      <c r="F143" s="94"/>
      <c r="G143" s="71"/>
      <c r="H143" s="71"/>
    </row>
    <row r="144" spans="1:8" x14ac:dyDescent="0.2">
      <c r="A144" s="69"/>
      <c r="B144" s="69"/>
      <c r="C144" s="70"/>
      <c r="D144" s="106"/>
      <c r="E144" s="70"/>
      <c r="F144" s="94"/>
      <c r="G144" s="71"/>
      <c r="H144" s="71"/>
    </row>
    <row r="145" spans="1:8" x14ac:dyDescent="0.2">
      <c r="A145" s="69"/>
      <c r="B145" s="69"/>
      <c r="C145" s="70"/>
      <c r="D145" s="106"/>
      <c r="E145" s="70"/>
      <c r="F145" s="94"/>
      <c r="G145" s="71"/>
      <c r="H145" s="71"/>
    </row>
    <row r="146" spans="1:8" x14ac:dyDescent="0.2">
      <c r="A146" s="69"/>
      <c r="B146" s="69"/>
      <c r="C146" s="70"/>
      <c r="D146" s="106"/>
      <c r="E146" s="70"/>
      <c r="F146" s="94"/>
      <c r="G146" s="71"/>
      <c r="H146" s="71"/>
    </row>
    <row r="147" spans="1:8" x14ac:dyDescent="0.2">
      <c r="A147" s="69"/>
      <c r="B147" s="69"/>
      <c r="C147" s="70"/>
      <c r="D147" s="106"/>
      <c r="E147" s="70"/>
      <c r="F147" s="94"/>
      <c r="G147" s="71"/>
      <c r="H147" s="71"/>
    </row>
    <row r="148" spans="1:8" x14ac:dyDescent="0.2">
      <c r="A148" s="69"/>
      <c r="B148" s="69"/>
      <c r="C148" s="70"/>
      <c r="D148" s="106"/>
      <c r="E148" s="70"/>
      <c r="F148" s="94"/>
      <c r="G148" s="71"/>
      <c r="H148" s="71"/>
    </row>
    <row r="149" spans="1:8" x14ac:dyDescent="0.2">
      <c r="A149" s="69"/>
      <c r="B149" s="69"/>
      <c r="C149" s="70"/>
      <c r="D149" s="106"/>
      <c r="E149" s="70"/>
      <c r="F149" s="94"/>
      <c r="G149" s="71"/>
      <c r="H149" s="71"/>
    </row>
    <row r="150" spans="1:8" x14ac:dyDescent="0.2">
      <c r="A150" s="69"/>
      <c r="B150" s="69"/>
      <c r="C150" s="70"/>
      <c r="D150" s="106"/>
      <c r="E150" s="70"/>
      <c r="F150" s="94"/>
      <c r="G150" s="71"/>
      <c r="H150" s="71"/>
    </row>
    <row r="151" spans="1:8" x14ac:dyDescent="0.2">
      <c r="A151" s="69"/>
      <c r="B151" s="69"/>
      <c r="C151" s="70"/>
      <c r="D151" s="106"/>
      <c r="E151" s="70"/>
      <c r="F151" s="94"/>
      <c r="G151" s="71"/>
      <c r="H151" s="71"/>
    </row>
    <row r="152" spans="1:8" x14ac:dyDescent="0.2">
      <c r="A152" s="69"/>
      <c r="B152" s="69"/>
      <c r="C152" s="70"/>
      <c r="D152" s="106"/>
      <c r="E152" s="70"/>
      <c r="F152" s="94"/>
      <c r="G152" s="71"/>
      <c r="H152" s="71"/>
    </row>
    <row r="153" spans="1:8" x14ac:dyDescent="0.2">
      <c r="A153" s="69"/>
      <c r="B153" s="69"/>
      <c r="C153" s="70"/>
      <c r="D153" s="106"/>
      <c r="E153" s="70"/>
      <c r="F153" s="94"/>
      <c r="G153" s="71"/>
      <c r="H153" s="71"/>
    </row>
    <row r="154" spans="1:8" x14ac:dyDescent="0.2">
      <c r="A154" s="69"/>
      <c r="B154" s="69"/>
      <c r="C154" s="70"/>
      <c r="D154" s="106"/>
      <c r="E154" s="70"/>
      <c r="F154" s="94"/>
      <c r="G154" s="71"/>
      <c r="H154" s="71"/>
    </row>
    <row r="155" spans="1:8" x14ac:dyDescent="0.2">
      <c r="A155" s="69"/>
      <c r="B155" s="69"/>
      <c r="C155" s="70"/>
      <c r="D155" s="106"/>
      <c r="E155" s="70"/>
      <c r="F155" s="94"/>
      <c r="G155" s="71"/>
      <c r="H155" s="71"/>
    </row>
    <row r="156" spans="1:8" x14ac:dyDescent="0.2">
      <c r="A156" s="69"/>
      <c r="B156" s="69"/>
      <c r="C156" s="70"/>
      <c r="D156" s="106"/>
      <c r="E156" s="70"/>
      <c r="F156" s="94"/>
      <c r="G156" s="71"/>
      <c r="H156" s="71"/>
    </row>
    <row r="157" spans="1:8" x14ac:dyDescent="0.2">
      <c r="A157" s="69"/>
      <c r="B157" s="69"/>
      <c r="C157" s="70"/>
      <c r="D157" s="106"/>
      <c r="E157" s="70"/>
      <c r="F157" s="94"/>
      <c r="G157" s="71"/>
      <c r="H157" s="71"/>
    </row>
    <row r="158" spans="1:8" x14ac:dyDescent="0.2">
      <c r="A158" s="69"/>
      <c r="B158" s="69"/>
      <c r="C158" s="70"/>
      <c r="D158" s="106"/>
      <c r="E158" s="70"/>
      <c r="F158" s="94"/>
      <c r="G158" s="71"/>
      <c r="H158" s="71"/>
    </row>
    <row r="159" spans="1:8" x14ac:dyDescent="0.2">
      <c r="A159" s="69"/>
      <c r="B159" s="69"/>
      <c r="C159" s="70"/>
      <c r="D159" s="106"/>
      <c r="E159" s="70"/>
      <c r="F159" s="94"/>
      <c r="G159" s="71"/>
      <c r="H159" s="71"/>
    </row>
    <row r="160" spans="1:8" x14ac:dyDescent="0.2">
      <c r="A160" s="69"/>
      <c r="B160" s="69"/>
      <c r="C160" s="70"/>
      <c r="D160" s="106"/>
      <c r="E160" s="70"/>
      <c r="F160" s="94"/>
      <c r="G160" s="71"/>
      <c r="H160" s="71"/>
    </row>
    <row r="161" spans="1:8" x14ac:dyDescent="0.2">
      <c r="A161" s="69"/>
      <c r="B161" s="69"/>
      <c r="C161" s="70"/>
      <c r="D161" s="106"/>
      <c r="E161" s="70"/>
      <c r="F161" s="94"/>
      <c r="G161" s="71"/>
      <c r="H161" s="71"/>
    </row>
    <row r="162" spans="1:8" x14ac:dyDescent="0.2">
      <c r="A162" s="69"/>
      <c r="B162" s="69"/>
      <c r="C162" s="70"/>
      <c r="D162" s="106"/>
      <c r="E162" s="70"/>
      <c r="F162" s="94"/>
      <c r="G162" s="71"/>
      <c r="H162" s="71"/>
    </row>
    <row r="163" spans="1:8" x14ac:dyDescent="0.2">
      <c r="A163" s="69"/>
      <c r="B163" s="69"/>
      <c r="C163" s="70"/>
      <c r="D163" s="106"/>
      <c r="E163" s="70"/>
      <c r="F163" s="94"/>
      <c r="G163" s="71"/>
      <c r="H163" s="71"/>
    </row>
    <row r="164" spans="1:8" x14ac:dyDescent="0.2">
      <c r="A164" s="69"/>
      <c r="B164" s="69"/>
      <c r="C164" s="70"/>
      <c r="D164" s="106"/>
      <c r="E164" s="70"/>
      <c r="F164" s="94"/>
      <c r="G164" s="71"/>
      <c r="H164" s="71"/>
    </row>
    <row r="165" spans="1:8" x14ac:dyDescent="0.2">
      <c r="A165" s="69"/>
      <c r="B165" s="69"/>
      <c r="C165" s="70"/>
      <c r="D165" s="106"/>
      <c r="E165" s="70"/>
      <c r="F165" s="94"/>
      <c r="G165" s="71"/>
      <c r="H165" s="71"/>
    </row>
    <row r="166" spans="1:8" x14ac:dyDescent="0.2">
      <c r="A166" s="69"/>
      <c r="B166" s="69"/>
      <c r="C166" s="70"/>
      <c r="D166" s="106"/>
      <c r="E166" s="70"/>
      <c r="F166" s="94"/>
      <c r="G166" s="71"/>
      <c r="H166" s="71"/>
    </row>
    <row r="167" spans="1:8" x14ac:dyDescent="0.2">
      <c r="A167" s="69"/>
      <c r="B167" s="69"/>
      <c r="C167" s="70"/>
      <c r="D167" s="106"/>
      <c r="E167" s="70"/>
      <c r="F167" s="94"/>
      <c r="G167" s="71"/>
      <c r="H167" s="71"/>
    </row>
    <row r="168" spans="1:8" x14ac:dyDescent="0.2">
      <c r="A168" s="69"/>
      <c r="B168" s="69"/>
      <c r="C168" s="70"/>
      <c r="D168" s="106"/>
      <c r="E168" s="70"/>
      <c r="F168" s="94"/>
      <c r="G168" s="71"/>
      <c r="H168" s="71"/>
    </row>
    <row r="169" spans="1:8" x14ac:dyDescent="0.2">
      <c r="A169" s="69"/>
      <c r="B169" s="69"/>
      <c r="C169" s="70"/>
      <c r="D169" s="106"/>
      <c r="E169" s="70"/>
      <c r="F169" s="94"/>
      <c r="G169" s="71"/>
      <c r="H169" s="71"/>
    </row>
    <row r="170" spans="1:8" x14ac:dyDescent="0.2">
      <c r="A170" s="69"/>
      <c r="B170" s="69"/>
      <c r="C170" s="70"/>
      <c r="D170" s="106"/>
      <c r="E170" s="70"/>
      <c r="F170" s="94"/>
      <c r="G170" s="71"/>
      <c r="H170" s="71"/>
    </row>
    <row r="171" spans="1:8" x14ac:dyDescent="0.2">
      <c r="A171" s="69"/>
      <c r="B171" s="69"/>
      <c r="C171" s="70"/>
      <c r="D171" s="106"/>
      <c r="E171" s="70"/>
      <c r="F171" s="94"/>
      <c r="G171" s="71"/>
      <c r="H171" s="71"/>
    </row>
    <row r="172" spans="1:8" x14ac:dyDescent="0.2">
      <c r="A172" s="69"/>
      <c r="B172" s="69"/>
      <c r="C172" s="70"/>
      <c r="D172" s="106"/>
      <c r="E172" s="70"/>
      <c r="F172" s="94"/>
      <c r="G172" s="71"/>
      <c r="H172" s="71"/>
    </row>
    <row r="173" spans="1:8" x14ac:dyDescent="0.2">
      <c r="A173" s="69"/>
      <c r="B173" s="69"/>
      <c r="C173" s="70"/>
      <c r="D173" s="106"/>
      <c r="E173" s="70"/>
      <c r="F173" s="94"/>
      <c r="G173" s="71"/>
      <c r="H173" s="71"/>
    </row>
    <row r="174" spans="1:8" x14ac:dyDescent="0.2">
      <c r="A174" s="69"/>
      <c r="B174" s="69"/>
      <c r="C174" s="70"/>
      <c r="D174" s="106"/>
      <c r="E174" s="70"/>
      <c r="F174" s="94"/>
      <c r="G174" s="71"/>
      <c r="H174" s="71"/>
    </row>
    <row r="175" spans="1:8" x14ac:dyDescent="0.2">
      <c r="A175" s="69"/>
      <c r="B175" s="69"/>
      <c r="C175" s="70"/>
      <c r="D175" s="106"/>
      <c r="E175" s="70"/>
      <c r="F175" s="94"/>
      <c r="G175" s="71"/>
      <c r="H175" s="71"/>
    </row>
    <row r="176" spans="1:8" x14ac:dyDescent="0.2">
      <c r="A176" s="69"/>
      <c r="B176" s="69"/>
      <c r="C176" s="70"/>
      <c r="D176" s="106"/>
      <c r="E176" s="70"/>
      <c r="F176" s="94"/>
      <c r="G176" s="71"/>
      <c r="H176" s="71"/>
    </row>
    <row r="177" spans="1:8" x14ac:dyDescent="0.2">
      <c r="A177" s="69"/>
      <c r="B177" s="69"/>
      <c r="C177" s="70"/>
      <c r="D177" s="106"/>
      <c r="E177" s="70"/>
      <c r="F177" s="94"/>
      <c r="G177" s="71"/>
      <c r="H177" s="71"/>
    </row>
    <row r="178" spans="1:8" x14ac:dyDescent="0.2">
      <c r="A178" s="69"/>
      <c r="B178" s="69"/>
      <c r="C178" s="70"/>
      <c r="D178" s="106"/>
      <c r="E178" s="70"/>
      <c r="F178" s="94"/>
      <c r="G178" s="71"/>
      <c r="H178" s="71"/>
    </row>
    <row r="179" spans="1:8" x14ac:dyDescent="0.2">
      <c r="A179" s="69"/>
      <c r="B179" s="69"/>
      <c r="C179" s="70"/>
      <c r="D179" s="106"/>
      <c r="E179" s="70"/>
      <c r="F179" s="94"/>
      <c r="G179" s="71"/>
      <c r="H179" s="71"/>
    </row>
    <row r="180" spans="1:8" x14ac:dyDescent="0.2">
      <c r="A180" s="69"/>
      <c r="B180" s="69"/>
      <c r="C180" s="70"/>
      <c r="D180" s="106"/>
      <c r="E180" s="70"/>
      <c r="F180" s="94"/>
      <c r="G180" s="71"/>
      <c r="H180" s="71"/>
    </row>
    <row r="181" spans="1:8" x14ac:dyDescent="0.2">
      <c r="A181" s="69"/>
      <c r="B181" s="69"/>
      <c r="C181" s="70"/>
      <c r="D181" s="106"/>
      <c r="E181" s="70"/>
      <c r="F181" s="94"/>
      <c r="G181" s="71"/>
      <c r="H181" s="71"/>
    </row>
    <row r="182" spans="1:8" x14ac:dyDescent="0.2">
      <c r="A182" s="69"/>
      <c r="B182" s="69"/>
      <c r="C182" s="70"/>
      <c r="D182" s="106"/>
      <c r="E182" s="70"/>
      <c r="F182" s="94"/>
      <c r="G182" s="71"/>
      <c r="H182" s="71"/>
    </row>
    <row r="183" spans="1:8" x14ac:dyDescent="0.2">
      <c r="A183" s="69"/>
      <c r="B183" s="69"/>
      <c r="C183" s="70"/>
      <c r="D183" s="106"/>
      <c r="E183" s="70"/>
      <c r="F183" s="94"/>
      <c r="G183" s="71"/>
      <c r="H183" s="71"/>
    </row>
    <row r="184" spans="1:8" x14ac:dyDescent="0.2">
      <c r="A184" s="69"/>
      <c r="B184" s="69"/>
      <c r="C184" s="70"/>
      <c r="D184" s="106"/>
      <c r="E184" s="70"/>
      <c r="F184" s="94"/>
      <c r="G184" s="71"/>
      <c r="H184" s="71"/>
    </row>
    <row r="185" spans="1:8" x14ac:dyDescent="0.2">
      <c r="A185" s="69"/>
      <c r="B185" s="69"/>
      <c r="C185" s="70"/>
      <c r="D185" s="106"/>
      <c r="E185" s="70"/>
      <c r="F185" s="94"/>
      <c r="G185" s="71"/>
      <c r="H185" s="71"/>
    </row>
    <row r="186" spans="1:8" x14ac:dyDescent="0.2">
      <c r="A186" s="69"/>
      <c r="B186" s="69"/>
      <c r="C186" s="70"/>
      <c r="D186" s="106"/>
      <c r="E186" s="70"/>
      <c r="F186" s="94"/>
      <c r="G186" s="71"/>
      <c r="H186" s="71"/>
    </row>
    <row r="187" spans="1:8" x14ac:dyDescent="0.2">
      <c r="A187" s="69"/>
      <c r="B187" s="69"/>
      <c r="C187" s="70"/>
      <c r="D187" s="106"/>
      <c r="E187" s="70"/>
      <c r="F187" s="94"/>
      <c r="G187" s="71"/>
      <c r="H187" s="71"/>
    </row>
    <row r="188" spans="1:8" x14ac:dyDescent="0.2">
      <c r="A188" s="69"/>
      <c r="B188" s="69"/>
      <c r="C188" s="70"/>
      <c r="D188" s="106"/>
      <c r="E188" s="70"/>
      <c r="F188" s="94"/>
      <c r="G188" s="71"/>
      <c r="H188" s="71"/>
    </row>
    <row r="189" spans="1:8" x14ac:dyDescent="0.2">
      <c r="A189" s="69"/>
      <c r="B189" s="69"/>
      <c r="C189" s="70"/>
      <c r="D189" s="106"/>
      <c r="E189" s="70"/>
      <c r="F189" s="94"/>
      <c r="G189" s="71"/>
      <c r="H189" s="71"/>
    </row>
    <row r="190" spans="1:8" x14ac:dyDescent="0.2">
      <c r="A190" s="69"/>
      <c r="B190" s="69"/>
      <c r="C190" s="70"/>
      <c r="D190" s="106"/>
      <c r="E190" s="70"/>
      <c r="F190" s="94"/>
      <c r="G190" s="71"/>
      <c r="H190" s="71"/>
    </row>
    <row r="191" spans="1:8" x14ac:dyDescent="0.2">
      <c r="A191" s="69"/>
      <c r="B191" s="69"/>
      <c r="C191" s="70"/>
      <c r="D191" s="106"/>
      <c r="E191" s="70"/>
      <c r="F191" s="94"/>
      <c r="G191" s="71"/>
      <c r="H191" s="71"/>
    </row>
    <row r="192" spans="1:8" x14ac:dyDescent="0.2">
      <c r="A192" s="69"/>
      <c r="B192" s="69"/>
      <c r="C192" s="70"/>
      <c r="D192" s="106"/>
      <c r="E192" s="70"/>
      <c r="F192" s="94"/>
      <c r="G192" s="71"/>
      <c r="H192" s="71"/>
    </row>
    <row r="193" spans="1:8" x14ac:dyDescent="0.2">
      <c r="A193" s="69"/>
      <c r="B193" s="69"/>
      <c r="C193" s="70"/>
      <c r="D193" s="106"/>
      <c r="E193" s="70"/>
      <c r="F193" s="94"/>
      <c r="G193" s="71"/>
      <c r="H193" s="71"/>
    </row>
    <row r="194" spans="1:8" x14ac:dyDescent="0.2">
      <c r="A194" s="69"/>
      <c r="B194" s="69"/>
      <c r="C194" s="70"/>
      <c r="D194" s="106"/>
      <c r="E194" s="70"/>
      <c r="F194" s="94"/>
      <c r="G194" s="71"/>
      <c r="H194" s="71"/>
    </row>
    <row r="195" spans="1:8" x14ac:dyDescent="0.2">
      <c r="A195" s="69"/>
      <c r="B195" s="69"/>
      <c r="C195" s="70"/>
      <c r="D195" s="106"/>
      <c r="E195" s="70"/>
      <c r="F195" s="94"/>
      <c r="G195" s="71"/>
      <c r="H195" s="71"/>
    </row>
    <row r="196" spans="1:8" x14ac:dyDescent="0.2">
      <c r="A196" s="69"/>
      <c r="B196" s="69"/>
      <c r="C196" s="70"/>
      <c r="D196" s="106"/>
      <c r="E196" s="70"/>
      <c r="F196" s="94"/>
      <c r="G196" s="71"/>
      <c r="H196" s="71"/>
    </row>
    <row r="197" spans="1:8" x14ac:dyDescent="0.2">
      <c r="A197" s="69"/>
      <c r="B197" s="69"/>
      <c r="C197" s="70"/>
      <c r="D197" s="106"/>
      <c r="E197" s="70"/>
      <c r="F197" s="94"/>
      <c r="G197" s="71"/>
      <c r="H197" s="71"/>
    </row>
    <row r="198" spans="1:8" x14ac:dyDescent="0.2">
      <c r="A198" s="69"/>
      <c r="B198" s="69"/>
      <c r="C198" s="70"/>
      <c r="D198" s="106"/>
      <c r="E198" s="70"/>
      <c r="F198" s="94"/>
      <c r="G198" s="71"/>
      <c r="H198" s="71"/>
    </row>
    <row r="199" spans="1:8" x14ac:dyDescent="0.2">
      <c r="A199" s="69"/>
      <c r="B199" s="69"/>
      <c r="C199" s="70"/>
      <c r="D199" s="106"/>
      <c r="E199" s="70"/>
      <c r="F199" s="94"/>
      <c r="G199" s="71"/>
      <c r="H199" s="71"/>
    </row>
    <row r="200" spans="1:8" x14ac:dyDescent="0.2">
      <c r="A200" s="69"/>
      <c r="B200" s="69"/>
      <c r="C200" s="70"/>
      <c r="D200" s="106"/>
      <c r="E200" s="70"/>
      <c r="F200" s="94"/>
      <c r="G200" s="71"/>
      <c r="H200" s="71"/>
    </row>
    <row r="201" spans="1:8" x14ac:dyDescent="0.2">
      <c r="A201" s="69"/>
      <c r="B201" s="69"/>
      <c r="C201" s="70"/>
      <c r="D201" s="106"/>
      <c r="E201" s="70"/>
      <c r="F201" s="94"/>
      <c r="G201" s="71"/>
      <c r="H201" s="71"/>
    </row>
    <row r="202" spans="1:8" x14ac:dyDescent="0.2">
      <c r="A202" s="69"/>
      <c r="B202" s="69"/>
      <c r="C202" s="70"/>
      <c r="D202" s="106"/>
      <c r="E202" s="70"/>
      <c r="F202" s="94"/>
      <c r="G202" s="71"/>
      <c r="H202" s="71"/>
    </row>
    <row r="203" spans="1:8" x14ac:dyDescent="0.2">
      <c r="A203" s="69"/>
      <c r="B203" s="69"/>
      <c r="C203" s="70"/>
      <c r="D203" s="106"/>
      <c r="E203" s="70"/>
      <c r="F203" s="94"/>
      <c r="G203" s="71"/>
      <c r="H203" s="71"/>
    </row>
    <row r="204" spans="1:8" x14ac:dyDescent="0.2">
      <c r="A204" s="69"/>
      <c r="B204" s="69"/>
      <c r="C204" s="70"/>
      <c r="D204" s="106"/>
      <c r="E204" s="70"/>
      <c r="F204" s="94"/>
      <c r="G204" s="71"/>
      <c r="H204" s="71"/>
    </row>
    <row r="205" spans="1:8" x14ac:dyDescent="0.2">
      <c r="A205" s="69"/>
      <c r="B205" s="69"/>
      <c r="C205" s="70"/>
      <c r="D205" s="106"/>
      <c r="E205" s="70"/>
      <c r="F205" s="94"/>
      <c r="G205" s="71"/>
      <c r="H205" s="71"/>
    </row>
    <row r="206" spans="1:8" x14ac:dyDescent="0.2">
      <c r="A206" s="69"/>
      <c r="B206" s="69"/>
      <c r="C206" s="70"/>
      <c r="D206" s="106"/>
      <c r="E206" s="70"/>
      <c r="F206" s="94"/>
      <c r="G206" s="71"/>
      <c r="H206" s="71"/>
    </row>
    <row r="207" spans="1:8" x14ac:dyDescent="0.2">
      <c r="A207" s="69"/>
      <c r="B207" s="69"/>
      <c r="C207" s="70"/>
      <c r="D207" s="106"/>
      <c r="E207" s="70"/>
      <c r="F207" s="94"/>
      <c r="G207" s="71"/>
      <c r="H207" s="71"/>
    </row>
    <row r="208" spans="1:8" x14ac:dyDescent="0.2">
      <c r="A208" s="69"/>
      <c r="B208" s="69"/>
      <c r="C208" s="70"/>
      <c r="D208" s="106"/>
      <c r="E208" s="70"/>
      <c r="F208" s="94"/>
      <c r="G208" s="71"/>
      <c r="H208" s="71"/>
    </row>
    <row r="209" spans="1:8" x14ac:dyDescent="0.2">
      <c r="A209" s="69"/>
      <c r="B209" s="69"/>
      <c r="C209" s="70"/>
      <c r="D209" s="106"/>
      <c r="E209" s="70"/>
      <c r="F209" s="94"/>
      <c r="G209" s="71"/>
      <c r="H209" s="71"/>
    </row>
    <row r="210" spans="1:8" x14ac:dyDescent="0.2">
      <c r="A210" s="69"/>
      <c r="B210" s="69"/>
      <c r="C210" s="70"/>
      <c r="D210" s="106"/>
      <c r="E210" s="70"/>
      <c r="F210" s="94"/>
      <c r="G210" s="71"/>
      <c r="H210" s="71"/>
    </row>
    <row r="211" spans="1:8" x14ac:dyDescent="0.2">
      <c r="A211" s="69"/>
      <c r="B211" s="69"/>
      <c r="C211" s="70"/>
      <c r="D211" s="106"/>
      <c r="E211" s="70"/>
      <c r="F211" s="94"/>
      <c r="G211" s="71"/>
      <c r="H211" s="71"/>
    </row>
    <row r="212" spans="1:8" x14ac:dyDescent="0.2">
      <c r="A212" s="69"/>
      <c r="B212" s="69"/>
      <c r="C212" s="70"/>
      <c r="D212" s="106"/>
      <c r="E212" s="70"/>
      <c r="F212" s="94"/>
      <c r="G212" s="71"/>
      <c r="H212" s="71"/>
    </row>
    <row r="213" spans="1:8" x14ac:dyDescent="0.2">
      <c r="A213" s="69"/>
      <c r="B213" s="69"/>
      <c r="C213" s="70"/>
      <c r="D213" s="106"/>
      <c r="E213" s="70"/>
      <c r="F213" s="94"/>
      <c r="G213" s="71"/>
      <c r="H213" s="71"/>
    </row>
    <row r="214" spans="1:8" x14ac:dyDescent="0.2">
      <c r="A214" s="69"/>
      <c r="B214" s="69"/>
      <c r="C214" s="70"/>
      <c r="D214" s="106"/>
      <c r="E214" s="70"/>
      <c r="F214" s="94"/>
      <c r="G214" s="71"/>
      <c r="H214" s="71"/>
    </row>
    <row r="215" spans="1:8" x14ac:dyDescent="0.2">
      <c r="A215" s="69"/>
      <c r="B215" s="69"/>
      <c r="C215" s="70"/>
      <c r="D215" s="106"/>
      <c r="E215" s="70"/>
      <c r="F215" s="94"/>
      <c r="G215" s="71"/>
      <c r="H215" s="71"/>
    </row>
    <row r="216" spans="1:8" x14ac:dyDescent="0.2">
      <c r="A216" s="69"/>
      <c r="B216" s="69"/>
      <c r="C216" s="70"/>
      <c r="D216" s="106"/>
      <c r="E216" s="70"/>
      <c r="F216" s="94"/>
      <c r="G216" s="71"/>
      <c r="H216" s="71"/>
    </row>
    <row r="217" spans="1:8" x14ac:dyDescent="0.2">
      <c r="A217" s="69"/>
      <c r="B217" s="69"/>
      <c r="C217" s="70"/>
      <c r="D217" s="106"/>
      <c r="E217" s="70"/>
      <c r="F217" s="94"/>
      <c r="G217" s="71"/>
      <c r="H217" s="71"/>
    </row>
    <row r="218" spans="1:8" x14ac:dyDescent="0.2">
      <c r="A218" s="69"/>
      <c r="B218" s="69"/>
      <c r="C218" s="70"/>
      <c r="D218" s="106"/>
      <c r="E218" s="70"/>
      <c r="F218" s="94"/>
      <c r="G218" s="71"/>
      <c r="H218" s="71"/>
    </row>
    <row r="219" spans="1:8" x14ac:dyDescent="0.2">
      <c r="A219" s="69"/>
      <c r="B219" s="69"/>
      <c r="C219" s="70"/>
      <c r="D219" s="106"/>
      <c r="E219" s="70"/>
      <c r="F219" s="94"/>
      <c r="G219" s="71"/>
      <c r="H219" s="71"/>
    </row>
    <row r="220" spans="1:8" x14ac:dyDescent="0.2">
      <c r="A220" s="69"/>
      <c r="B220" s="69"/>
      <c r="C220" s="70"/>
      <c r="D220" s="106"/>
      <c r="E220" s="70"/>
      <c r="F220" s="94"/>
      <c r="G220" s="71"/>
      <c r="H220" s="71"/>
    </row>
    <row r="221" spans="1:8" x14ac:dyDescent="0.2">
      <c r="A221" s="69"/>
      <c r="B221" s="69"/>
      <c r="C221" s="70"/>
      <c r="D221" s="106"/>
      <c r="E221" s="70"/>
      <c r="F221" s="94"/>
      <c r="G221" s="71"/>
      <c r="H221" s="71"/>
    </row>
    <row r="222" spans="1:8" x14ac:dyDescent="0.2">
      <c r="A222" s="69"/>
      <c r="B222" s="69"/>
      <c r="C222" s="70"/>
      <c r="D222" s="106"/>
      <c r="E222" s="70"/>
      <c r="F222" s="94"/>
      <c r="G222" s="71"/>
      <c r="H222" s="71"/>
    </row>
    <row r="223" spans="1:8" x14ac:dyDescent="0.2">
      <c r="A223" s="69"/>
      <c r="B223" s="69"/>
      <c r="C223" s="70"/>
      <c r="D223" s="106"/>
      <c r="E223" s="70"/>
      <c r="F223" s="94"/>
      <c r="G223" s="71"/>
      <c r="H223" s="71"/>
    </row>
    <row r="224" spans="1:8" x14ac:dyDescent="0.2">
      <c r="A224" s="69"/>
      <c r="B224" s="69"/>
      <c r="C224" s="70"/>
      <c r="D224" s="106"/>
      <c r="E224" s="70"/>
      <c r="F224" s="94"/>
      <c r="G224" s="71"/>
      <c r="H224" s="71"/>
    </row>
    <row r="225" spans="1:8" x14ac:dyDescent="0.2">
      <c r="A225" s="69"/>
      <c r="B225" s="69"/>
      <c r="C225" s="70"/>
      <c r="D225" s="106"/>
      <c r="E225" s="70"/>
      <c r="F225" s="94"/>
      <c r="G225" s="71"/>
      <c r="H225" s="71"/>
    </row>
    <row r="226" spans="1:8" x14ac:dyDescent="0.2">
      <c r="A226" s="69"/>
      <c r="B226" s="69"/>
      <c r="C226" s="70"/>
      <c r="D226" s="106"/>
      <c r="E226" s="70"/>
      <c r="F226" s="94"/>
      <c r="G226" s="71"/>
      <c r="H226" s="71"/>
    </row>
    <row r="227" spans="1:8" x14ac:dyDescent="0.2">
      <c r="A227" s="69"/>
      <c r="B227" s="69"/>
      <c r="C227" s="70"/>
      <c r="D227" s="106"/>
      <c r="E227" s="70"/>
      <c r="F227" s="94"/>
      <c r="G227" s="71"/>
      <c r="H227" s="71"/>
    </row>
    <row r="228" spans="1:8" x14ac:dyDescent="0.2">
      <c r="A228" s="69"/>
      <c r="B228" s="69"/>
      <c r="C228" s="70"/>
      <c r="D228" s="106"/>
      <c r="E228" s="70"/>
      <c r="F228" s="94"/>
      <c r="G228" s="71"/>
      <c r="H228" s="71"/>
    </row>
    <row r="229" spans="1:8" x14ac:dyDescent="0.2">
      <c r="A229" s="69"/>
      <c r="B229" s="69"/>
      <c r="C229" s="70"/>
      <c r="D229" s="106"/>
      <c r="E229" s="70"/>
      <c r="F229" s="94"/>
      <c r="G229" s="71"/>
      <c r="H229" s="71"/>
    </row>
    <row r="230" spans="1:8" x14ac:dyDescent="0.2">
      <c r="A230" s="69"/>
      <c r="B230" s="69"/>
      <c r="C230" s="70"/>
      <c r="D230" s="106"/>
      <c r="E230" s="70"/>
      <c r="F230" s="94"/>
      <c r="G230" s="71"/>
      <c r="H230" s="71"/>
    </row>
    <row r="231" spans="1:8" x14ac:dyDescent="0.2">
      <c r="A231" s="69"/>
      <c r="B231" s="69"/>
      <c r="C231" s="70"/>
      <c r="D231" s="106"/>
      <c r="E231" s="70"/>
      <c r="F231" s="94"/>
      <c r="G231" s="71"/>
      <c r="H231" s="71"/>
    </row>
    <row r="232" spans="1:8" x14ac:dyDescent="0.2">
      <c r="A232" s="69"/>
      <c r="B232" s="69"/>
      <c r="C232" s="70"/>
      <c r="D232" s="106"/>
      <c r="E232" s="70"/>
      <c r="F232" s="94"/>
      <c r="G232" s="71"/>
      <c r="H232" s="71"/>
    </row>
    <row r="233" spans="1:8" x14ac:dyDescent="0.2">
      <c r="A233" s="69"/>
      <c r="B233" s="69"/>
      <c r="C233" s="70"/>
      <c r="D233" s="106"/>
      <c r="E233" s="70"/>
      <c r="F233" s="94"/>
      <c r="G233" s="71"/>
      <c r="H233" s="71"/>
    </row>
    <row r="234" spans="1:8" x14ac:dyDescent="0.2">
      <c r="A234" s="69"/>
      <c r="B234" s="69"/>
      <c r="C234" s="70"/>
      <c r="D234" s="106"/>
      <c r="E234" s="70"/>
      <c r="F234" s="94"/>
      <c r="G234" s="71"/>
      <c r="H234" s="71"/>
    </row>
    <row r="235" spans="1:8" x14ac:dyDescent="0.2">
      <c r="A235" s="69"/>
      <c r="B235" s="69"/>
      <c r="C235" s="70"/>
      <c r="D235" s="106"/>
      <c r="E235" s="70"/>
      <c r="F235" s="94"/>
      <c r="G235" s="71"/>
      <c r="H235" s="71"/>
    </row>
    <row r="236" spans="1:8" x14ac:dyDescent="0.2">
      <c r="A236" s="69"/>
      <c r="B236" s="69"/>
      <c r="C236" s="70"/>
      <c r="D236" s="106"/>
      <c r="E236" s="70"/>
      <c r="F236" s="94"/>
      <c r="G236" s="71"/>
      <c r="H236" s="71"/>
    </row>
    <row r="237" spans="1:8" x14ac:dyDescent="0.2">
      <c r="A237" s="69"/>
      <c r="B237" s="69"/>
      <c r="C237" s="70"/>
      <c r="D237" s="106"/>
      <c r="E237" s="70"/>
      <c r="F237" s="94"/>
      <c r="G237" s="71"/>
      <c r="H237" s="71"/>
    </row>
    <row r="238" spans="1:8" x14ac:dyDescent="0.2">
      <c r="A238" s="69"/>
      <c r="B238" s="69"/>
      <c r="C238" s="70"/>
      <c r="D238" s="106"/>
      <c r="E238" s="70"/>
      <c r="F238" s="94"/>
      <c r="G238" s="71"/>
      <c r="H238" s="71"/>
    </row>
    <row r="239" spans="1:8" x14ac:dyDescent="0.2">
      <c r="A239" s="69"/>
      <c r="B239" s="69"/>
      <c r="C239" s="70"/>
      <c r="D239" s="106"/>
      <c r="E239" s="70"/>
      <c r="F239" s="94"/>
      <c r="G239" s="71"/>
      <c r="H239" s="71"/>
    </row>
    <row r="240" spans="1:8" x14ac:dyDescent="0.2">
      <c r="A240" s="69"/>
      <c r="B240" s="69"/>
      <c r="C240" s="70"/>
      <c r="D240" s="106"/>
      <c r="E240" s="70"/>
      <c r="F240" s="94"/>
      <c r="G240" s="71"/>
      <c r="H240" s="71"/>
    </row>
    <row r="241" spans="1:8" x14ac:dyDescent="0.2">
      <c r="A241" s="69"/>
      <c r="B241" s="69"/>
      <c r="C241" s="70"/>
      <c r="D241" s="106"/>
      <c r="E241" s="70"/>
      <c r="F241" s="94"/>
      <c r="G241" s="71"/>
      <c r="H241" s="71"/>
    </row>
    <row r="242" spans="1:8" x14ac:dyDescent="0.2">
      <c r="A242" s="69"/>
      <c r="B242" s="69"/>
      <c r="C242" s="70"/>
      <c r="D242" s="106"/>
      <c r="E242" s="70"/>
      <c r="F242" s="94"/>
      <c r="G242" s="71"/>
      <c r="H242" s="71"/>
    </row>
    <row r="243" spans="1:8" x14ac:dyDescent="0.2">
      <c r="A243" s="69"/>
      <c r="B243" s="69"/>
      <c r="C243" s="70"/>
      <c r="D243" s="106"/>
      <c r="E243" s="70"/>
      <c r="F243" s="94"/>
      <c r="G243" s="71"/>
      <c r="H243" s="71"/>
    </row>
    <row r="244" spans="1:8" x14ac:dyDescent="0.2">
      <c r="A244" s="69"/>
      <c r="B244" s="69"/>
      <c r="C244" s="70"/>
      <c r="D244" s="106"/>
      <c r="E244" s="70"/>
      <c r="F244" s="94"/>
      <c r="G244" s="71"/>
      <c r="H244" s="71"/>
    </row>
    <row r="245" spans="1:8" x14ac:dyDescent="0.2">
      <c r="A245" s="69"/>
      <c r="B245" s="69"/>
      <c r="C245" s="70"/>
      <c r="D245" s="106"/>
      <c r="E245" s="70"/>
      <c r="F245" s="94"/>
      <c r="G245" s="71"/>
      <c r="H245" s="71"/>
    </row>
    <row r="246" spans="1:8" x14ac:dyDescent="0.2">
      <c r="A246" s="69"/>
      <c r="B246" s="69"/>
      <c r="C246" s="70"/>
      <c r="D246" s="106"/>
      <c r="E246" s="70"/>
      <c r="F246" s="94"/>
      <c r="G246" s="71"/>
      <c r="H246" s="71"/>
    </row>
    <row r="247" spans="1:8" x14ac:dyDescent="0.2">
      <c r="A247" s="69"/>
      <c r="B247" s="69"/>
      <c r="C247" s="70"/>
      <c r="D247" s="106"/>
      <c r="E247" s="70"/>
      <c r="F247" s="94"/>
      <c r="G247" s="71"/>
      <c r="H247" s="71"/>
    </row>
    <row r="248" spans="1:8" x14ac:dyDescent="0.2">
      <c r="A248" s="69"/>
      <c r="B248" s="69"/>
      <c r="C248" s="70"/>
      <c r="D248" s="106"/>
      <c r="E248" s="70"/>
      <c r="F248" s="94"/>
      <c r="G248" s="71"/>
      <c r="H248" s="71"/>
    </row>
    <row r="249" spans="1:8" x14ac:dyDescent="0.2">
      <c r="A249" s="69"/>
      <c r="B249" s="69"/>
      <c r="C249" s="70"/>
      <c r="D249" s="106"/>
      <c r="E249" s="70"/>
      <c r="F249" s="94"/>
      <c r="G249" s="71"/>
      <c r="H249" s="71"/>
    </row>
    <row r="250" spans="1:8" x14ac:dyDescent="0.2">
      <c r="A250" s="69"/>
      <c r="B250" s="69"/>
      <c r="C250" s="70"/>
      <c r="D250" s="106"/>
      <c r="E250" s="70"/>
      <c r="F250" s="94"/>
      <c r="G250" s="71"/>
      <c r="H250" s="71"/>
    </row>
    <row r="251" spans="1:8" x14ac:dyDescent="0.2">
      <c r="A251" s="69"/>
      <c r="B251" s="69"/>
      <c r="C251" s="70"/>
      <c r="D251" s="106"/>
      <c r="E251" s="70"/>
      <c r="F251" s="94"/>
      <c r="G251" s="71"/>
      <c r="H251" s="71"/>
    </row>
    <row r="252" spans="1:8" x14ac:dyDescent="0.2">
      <c r="A252" s="69"/>
      <c r="B252" s="69"/>
      <c r="C252" s="70"/>
      <c r="D252" s="106"/>
      <c r="E252" s="70"/>
      <c r="F252" s="94"/>
      <c r="G252" s="71"/>
      <c r="H252" s="71"/>
    </row>
    <row r="253" spans="1:8" x14ac:dyDescent="0.2">
      <c r="A253" s="69"/>
      <c r="B253" s="69"/>
      <c r="C253" s="70"/>
      <c r="D253" s="106"/>
      <c r="E253" s="70"/>
      <c r="F253" s="94"/>
      <c r="G253" s="71"/>
      <c r="H253" s="71"/>
    </row>
    <row r="254" spans="1:8" x14ac:dyDescent="0.2">
      <c r="A254" s="69"/>
      <c r="B254" s="69"/>
      <c r="C254" s="70"/>
      <c r="D254" s="106"/>
      <c r="E254" s="70"/>
      <c r="F254" s="94"/>
      <c r="G254" s="71"/>
      <c r="H254" s="71"/>
    </row>
    <row r="255" spans="1:8" x14ac:dyDescent="0.2">
      <c r="A255" s="69"/>
      <c r="B255" s="69"/>
      <c r="C255" s="70"/>
      <c r="D255" s="106"/>
      <c r="E255" s="70"/>
      <c r="F255" s="94"/>
      <c r="G255" s="71"/>
      <c r="H255" s="71"/>
    </row>
    <row r="256" spans="1:8" x14ac:dyDescent="0.2">
      <c r="A256" s="69"/>
      <c r="B256" s="69"/>
      <c r="C256" s="70"/>
      <c r="D256" s="106"/>
      <c r="E256" s="70"/>
      <c r="F256" s="94"/>
      <c r="G256" s="71"/>
      <c r="H256" s="71"/>
    </row>
    <row r="257" spans="1:8" x14ac:dyDescent="0.2">
      <c r="A257" s="69"/>
      <c r="B257" s="69"/>
      <c r="C257" s="70"/>
      <c r="D257" s="106"/>
      <c r="E257" s="70"/>
      <c r="F257" s="94"/>
      <c r="G257" s="71"/>
      <c r="H257" s="71"/>
    </row>
    <row r="258" spans="1:8" x14ac:dyDescent="0.2">
      <c r="A258" s="69"/>
      <c r="B258" s="69"/>
      <c r="C258" s="70"/>
      <c r="D258" s="106"/>
      <c r="E258" s="70"/>
      <c r="F258" s="94"/>
      <c r="G258" s="71"/>
      <c r="H258" s="71"/>
    </row>
    <row r="259" spans="1:8" x14ac:dyDescent="0.2">
      <c r="A259" s="69"/>
      <c r="B259" s="69"/>
      <c r="C259" s="70"/>
      <c r="D259" s="106"/>
      <c r="E259" s="70"/>
      <c r="F259" s="94"/>
      <c r="G259" s="71"/>
      <c r="H259" s="71"/>
    </row>
    <row r="260" spans="1:8" x14ac:dyDescent="0.2">
      <c r="A260" s="69"/>
      <c r="B260" s="69"/>
      <c r="C260" s="70"/>
      <c r="D260" s="106"/>
      <c r="E260" s="70"/>
      <c r="F260" s="94"/>
      <c r="G260" s="71"/>
      <c r="H260" s="71"/>
    </row>
    <row r="261" spans="1:8" x14ac:dyDescent="0.2">
      <c r="A261" s="69"/>
      <c r="B261" s="69"/>
      <c r="C261" s="70"/>
      <c r="D261" s="106"/>
      <c r="E261" s="70"/>
      <c r="F261" s="94"/>
      <c r="G261" s="71"/>
      <c r="H261" s="71"/>
    </row>
    <row r="262" spans="1:8" x14ac:dyDescent="0.2">
      <c r="A262" s="69"/>
      <c r="B262" s="69"/>
      <c r="C262" s="70"/>
      <c r="D262" s="106"/>
      <c r="E262" s="70"/>
      <c r="F262" s="94"/>
      <c r="G262" s="71"/>
      <c r="H262" s="71"/>
    </row>
    <row r="263" spans="1:8" x14ac:dyDescent="0.2">
      <c r="A263" s="69"/>
      <c r="B263" s="69"/>
      <c r="C263" s="70"/>
      <c r="D263" s="106"/>
      <c r="E263" s="70"/>
      <c r="F263" s="94"/>
      <c r="G263" s="71"/>
      <c r="H263" s="71"/>
    </row>
    <row r="264" spans="1:8" x14ac:dyDescent="0.2">
      <c r="A264" s="69"/>
      <c r="B264" s="69"/>
      <c r="C264" s="70"/>
      <c r="D264" s="106"/>
      <c r="E264" s="70"/>
      <c r="F264" s="94"/>
      <c r="G264" s="71"/>
      <c r="H264" s="71"/>
    </row>
    <row r="265" spans="1:8" x14ac:dyDescent="0.2">
      <c r="A265" s="69"/>
      <c r="B265" s="69"/>
      <c r="C265" s="70"/>
      <c r="D265" s="106"/>
      <c r="E265" s="70"/>
      <c r="F265" s="94"/>
      <c r="G265" s="71"/>
      <c r="H265" s="71"/>
    </row>
    <row r="266" spans="1:8" x14ac:dyDescent="0.2">
      <c r="A266" s="69"/>
      <c r="B266" s="69"/>
      <c r="C266" s="70"/>
      <c r="D266" s="106"/>
      <c r="E266" s="70"/>
      <c r="F266" s="94"/>
      <c r="G266" s="71"/>
      <c r="H266" s="71"/>
    </row>
    <row r="267" spans="1:8" x14ac:dyDescent="0.2">
      <c r="A267" s="69"/>
      <c r="B267" s="69"/>
      <c r="C267" s="70"/>
      <c r="D267" s="106"/>
      <c r="E267" s="70"/>
      <c r="F267" s="94"/>
      <c r="G267" s="71"/>
      <c r="H267" s="71"/>
    </row>
    <row r="268" spans="1:8" x14ac:dyDescent="0.2">
      <c r="A268" s="38"/>
      <c r="B268" s="38"/>
      <c r="C268" s="39"/>
      <c r="E268" s="39"/>
      <c r="F268" s="96"/>
      <c r="G268" s="40"/>
      <c r="H268" s="40"/>
    </row>
    <row r="269" spans="1:8" x14ac:dyDescent="0.2">
      <c r="A269" s="38"/>
      <c r="B269" s="38"/>
      <c r="C269" s="39"/>
      <c r="E269" s="39"/>
      <c r="F269" s="96"/>
      <c r="G269" s="40"/>
      <c r="H269" s="40"/>
    </row>
    <row r="270" spans="1:8" x14ac:dyDescent="0.2">
      <c r="A270" s="38"/>
      <c r="B270" s="38"/>
      <c r="C270" s="39"/>
      <c r="E270" s="39"/>
      <c r="F270" s="96"/>
      <c r="G270" s="40"/>
      <c r="H270" s="40"/>
    </row>
    <row r="271" spans="1:8" x14ac:dyDescent="0.2">
      <c r="A271" s="38"/>
      <c r="B271" s="38"/>
      <c r="C271" s="39"/>
      <c r="E271" s="39"/>
      <c r="F271" s="96"/>
      <c r="G271" s="40"/>
      <c r="H271" s="40"/>
    </row>
    <row r="272" spans="1:8" x14ac:dyDescent="0.2">
      <c r="A272" s="38"/>
      <c r="B272" s="38"/>
      <c r="C272" s="39"/>
      <c r="E272" s="39"/>
      <c r="F272" s="96"/>
      <c r="G272" s="40"/>
      <c r="H272" s="40"/>
    </row>
    <row r="273" spans="1:8" x14ac:dyDescent="0.2">
      <c r="A273" s="38"/>
      <c r="B273" s="38"/>
      <c r="C273" s="39"/>
      <c r="E273" s="39"/>
      <c r="F273" s="96"/>
      <c r="G273" s="40"/>
      <c r="H273" s="40"/>
    </row>
    <row r="274" spans="1:8" x14ac:dyDescent="0.2">
      <c r="A274" s="38"/>
      <c r="B274" s="38"/>
      <c r="C274" s="39"/>
      <c r="E274" s="39"/>
      <c r="F274" s="96"/>
      <c r="G274" s="40"/>
      <c r="H274" s="40"/>
    </row>
    <row r="275" spans="1:8" x14ac:dyDescent="0.2">
      <c r="A275" s="38"/>
      <c r="B275" s="38"/>
      <c r="C275" s="39"/>
      <c r="E275" s="39"/>
      <c r="F275" s="96"/>
      <c r="G275" s="40"/>
      <c r="H275" s="40"/>
    </row>
    <row r="276" spans="1:8" x14ac:dyDescent="0.2">
      <c r="A276" s="38"/>
      <c r="B276" s="38"/>
      <c r="C276" s="39"/>
      <c r="E276" s="39"/>
      <c r="F276" s="96"/>
      <c r="G276" s="40"/>
      <c r="H276" s="40"/>
    </row>
    <row r="277" spans="1:8" x14ac:dyDescent="0.2">
      <c r="A277" s="38"/>
      <c r="B277" s="38"/>
      <c r="C277" s="39"/>
      <c r="E277" s="39"/>
      <c r="F277" s="96"/>
      <c r="G277" s="40"/>
      <c r="H277" s="40"/>
    </row>
    <row r="278" spans="1:8" x14ac:dyDescent="0.2">
      <c r="A278" s="38"/>
      <c r="B278" s="38"/>
      <c r="C278" s="39"/>
      <c r="E278" s="39"/>
      <c r="F278" s="96"/>
      <c r="G278" s="40"/>
      <c r="H278" s="40"/>
    </row>
    <row r="279" spans="1:8" x14ac:dyDescent="0.2">
      <c r="A279" s="38"/>
      <c r="B279" s="38"/>
      <c r="C279" s="39"/>
      <c r="E279" s="39"/>
      <c r="F279" s="96"/>
      <c r="G279" s="40"/>
      <c r="H279" s="40"/>
    </row>
    <row r="280" spans="1:8" x14ac:dyDescent="0.2">
      <c r="A280" s="38"/>
      <c r="B280" s="38"/>
      <c r="C280" s="39"/>
      <c r="E280" s="39"/>
      <c r="F280" s="96"/>
      <c r="G280" s="40"/>
      <c r="H280" s="40"/>
    </row>
    <row r="281" spans="1:8" x14ac:dyDescent="0.2">
      <c r="A281" s="38"/>
      <c r="B281" s="38"/>
      <c r="C281" s="39"/>
      <c r="E281" s="39"/>
      <c r="F281" s="96"/>
      <c r="G281" s="40"/>
      <c r="H281" s="40"/>
    </row>
    <row r="282" spans="1:8" x14ac:dyDescent="0.2">
      <c r="A282" s="38"/>
      <c r="B282" s="38"/>
      <c r="C282" s="39"/>
      <c r="E282" s="39"/>
      <c r="F282" s="96"/>
      <c r="G282" s="40"/>
      <c r="H282" s="40"/>
    </row>
    <row r="283" spans="1:8" x14ac:dyDescent="0.2">
      <c r="A283" s="38"/>
      <c r="B283" s="38"/>
      <c r="C283" s="39"/>
      <c r="E283" s="39"/>
      <c r="F283" s="96"/>
      <c r="G283" s="40"/>
      <c r="H283" s="40"/>
    </row>
    <row r="284" spans="1:8" x14ac:dyDescent="0.2">
      <c r="A284" s="38"/>
      <c r="B284" s="38"/>
      <c r="C284" s="39"/>
      <c r="E284" s="39"/>
      <c r="F284" s="96"/>
      <c r="G284" s="40"/>
      <c r="H284" s="40"/>
    </row>
    <row r="285" spans="1:8" x14ac:dyDescent="0.2">
      <c r="A285" s="38"/>
      <c r="B285" s="38"/>
      <c r="C285" s="39"/>
      <c r="E285" s="39"/>
      <c r="F285" s="96"/>
      <c r="G285" s="40"/>
      <c r="H285" s="40"/>
    </row>
    <row r="286" spans="1:8" x14ac:dyDescent="0.2">
      <c r="A286" s="38"/>
      <c r="B286" s="38"/>
      <c r="C286" s="39"/>
      <c r="E286" s="39"/>
      <c r="F286" s="96"/>
      <c r="G286" s="40"/>
      <c r="H286" s="40"/>
    </row>
    <row r="287" spans="1:8" x14ac:dyDescent="0.2">
      <c r="A287" s="38"/>
      <c r="B287" s="38"/>
      <c r="C287" s="39"/>
      <c r="E287" s="39"/>
      <c r="F287" s="96"/>
      <c r="G287" s="40"/>
      <c r="H287" s="40"/>
    </row>
    <row r="288" spans="1:8" x14ac:dyDescent="0.2">
      <c r="A288" s="38"/>
      <c r="B288" s="38"/>
      <c r="C288" s="39"/>
      <c r="E288" s="39"/>
      <c r="F288" s="96"/>
      <c r="G288" s="40"/>
      <c r="H288" s="40"/>
    </row>
    <row r="289" spans="1:8" x14ac:dyDescent="0.2">
      <c r="A289" s="38"/>
      <c r="B289" s="38"/>
      <c r="C289" s="39"/>
      <c r="E289" s="39"/>
      <c r="F289" s="96"/>
      <c r="G289" s="40"/>
      <c r="H289" s="40"/>
    </row>
    <row r="290" spans="1:8" x14ac:dyDescent="0.2">
      <c r="A290" s="38"/>
      <c r="B290" s="38"/>
      <c r="C290" s="39"/>
      <c r="E290" s="39"/>
      <c r="F290" s="96"/>
      <c r="G290" s="40"/>
      <c r="H290" s="40"/>
    </row>
    <row r="291" spans="1:8" x14ac:dyDescent="0.2">
      <c r="A291" s="38"/>
      <c r="B291" s="38"/>
      <c r="C291" s="39"/>
      <c r="E291" s="39"/>
      <c r="F291" s="96"/>
      <c r="G291" s="40"/>
      <c r="H291" s="40"/>
    </row>
    <row r="292" spans="1:8" x14ac:dyDescent="0.2">
      <c r="A292" s="38"/>
      <c r="B292" s="38"/>
      <c r="C292" s="39"/>
      <c r="E292" s="39"/>
      <c r="F292" s="96"/>
      <c r="G292" s="40"/>
      <c r="H292" s="40"/>
    </row>
    <row r="293" spans="1:8" x14ac:dyDescent="0.2">
      <c r="A293" s="38"/>
      <c r="B293" s="38"/>
      <c r="C293" s="39"/>
      <c r="E293" s="39"/>
      <c r="F293" s="96"/>
      <c r="G293" s="40"/>
      <c r="H293" s="40"/>
    </row>
    <row r="294" spans="1:8" x14ac:dyDescent="0.2">
      <c r="A294" s="38"/>
      <c r="B294" s="38"/>
      <c r="C294" s="39"/>
      <c r="E294" s="39"/>
      <c r="F294" s="96"/>
      <c r="G294" s="40"/>
      <c r="H294" s="40"/>
    </row>
    <row r="295" spans="1:8" x14ac:dyDescent="0.2">
      <c r="A295" s="38"/>
      <c r="B295" s="38"/>
      <c r="C295" s="39"/>
      <c r="E295" s="39"/>
      <c r="F295" s="96"/>
      <c r="G295" s="40"/>
      <c r="H295" s="40"/>
    </row>
    <row r="296" spans="1:8" x14ac:dyDescent="0.2">
      <c r="A296" s="38"/>
      <c r="B296" s="38"/>
      <c r="C296" s="39"/>
      <c r="E296" s="39"/>
      <c r="F296" s="96"/>
      <c r="G296" s="40"/>
      <c r="H296" s="40"/>
    </row>
    <row r="297" spans="1:8" x14ac:dyDescent="0.2">
      <c r="A297" s="38"/>
      <c r="B297" s="38"/>
      <c r="C297" s="39"/>
      <c r="E297" s="39"/>
      <c r="F297" s="96"/>
      <c r="G297" s="40"/>
      <c r="H297" s="40"/>
    </row>
    <row r="298" spans="1:8" x14ac:dyDescent="0.2">
      <c r="A298" s="38"/>
      <c r="B298" s="38"/>
      <c r="C298" s="39"/>
      <c r="E298" s="39"/>
      <c r="F298" s="96"/>
      <c r="G298" s="40"/>
      <c r="H298" s="40"/>
    </row>
    <row r="299" spans="1:8" x14ac:dyDescent="0.2">
      <c r="A299" s="38"/>
      <c r="B299" s="38"/>
      <c r="C299" s="39"/>
      <c r="E299" s="39"/>
      <c r="F299" s="96"/>
      <c r="G299" s="40"/>
      <c r="H299" s="40"/>
    </row>
    <row r="300" spans="1:8" x14ac:dyDescent="0.2">
      <c r="A300" s="38"/>
      <c r="B300" s="38"/>
      <c r="C300" s="39"/>
      <c r="E300" s="39"/>
      <c r="F300" s="96"/>
      <c r="G300" s="40"/>
      <c r="H300" s="40"/>
    </row>
    <row r="301" spans="1:8" x14ac:dyDescent="0.2">
      <c r="A301" s="38"/>
      <c r="B301" s="38"/>
      <c r="C301" s="39"/>
      <c r="E301" s="39"/>
      <c r="F301" s="96"/>
      <c r="G301" s="40"/>
      <c r="H301" s="40"/>
    </row>
    <row r="302" spans="1:8" x14ac:dyDescent="0.2">
      <c r="A302" s="38"/>
      <c r="B302" s="38"/>
      <c r="C302" s="39"/>
      <c r="E302" s="39"/>
      <c r="F302" s="96"/>
      <c r="G302" s="40"/>
      <c r="H302" s="40"/>
    </row>
    <row r="303" spans="1:8" x14ac:dyDescent="0.2">
      <c r="A303" s="38"/>
      <c r="B303" s="38"/>
      <c r="C303" s="39"/>
      <c r="E303" s="39"/>
      <c r="F303" s="96"/>
      <c r="G303" s="40"/>
      <c r="H303" s="40"/>
    </row>
    <row r="304" spans="1:8" x14ac:dyDescent="0.2">
      <c r="A304" s="38"/>
      <c r="B304" s="38"/>
      <c r="C304" s="39"/>
      <c r="E304" s="39"/>
      <c r="F304" s="96"/>
      <c r="G304" s="40"/>
      <c r="H304" s="40"/>
    </row>
    <row r="305" spans="1:8" x14ac:dyDescent="0.2">
      <c r="A305" s="38"/>
      <c r="B305" s="38"/>
      <c r="C305" s="39"/>
      <c r="E305" s="39"/>
      <c r="F305" s="96"/>
      <c r="G305" s="40"/>
      <c r="H305" s="40"/>
    </row>
    <row r="306" spans="1:8" x14ac:dyDescent="0.2">
      <c r="A306" s="38"/>
      <c r="B306" s="38"/>
      <c r="C306" s="39"/>
      <c r="E306" s="39"/>
      <c r="F306" s="96"/>
      <c r="G306" s="40"/>
      <c r="H306" s="40"/>
    </row>
    <row r="307" spans="1:8" x14ac:dyDescent="0.2">
      <c r="A307" s="38"/>
      <c r="B307" s="38"/>
      <c r="C307" s="39"/>
      <c r="E307" s="39"/>
      <c r="F307" s="96"/>
      <c r="G307" s="40"/>
      <c r="H307" s="40"/>
    </row>
    <row r="308" spans="1:8" x14ac:dyDescent="0.2">
      <c r="A308" s="38"/>
      <c r="B308" s="38"/>
      <c r="C308" s="39"/>
      <c r="E308" s="39"/>
      <c r="F308" s="96"/>
      <c r="G308" s="40"/>
      <c r="H308" s="40"/>
    </row>
    <row r="309" spans="1:8" x14ac:dyDescent="0.2">
      <c r="A309" s="38"/>
      <c r="B309" s="38"/>
      <c r="C309" s="39"/>
      <c r="E309" s="39"/>
      <c r="F309" s="96"/>
      <c r="G309" s="40"/>
      <c r="H309" s="40"/>
    </row>
    <row r="310" spans="1:8" x14ac:dyDescent="0.2">
      <c r="A310" s="38"/>
      <c r="B310" s="38"/>
      <c r="C310" s="39"/>
      <c r="E310" s="39"/>
      <c r="F310" s="96"/>
      <c r="G310" s="40"/>
      <c r="H310" s="40"/>
    </row>
    <row r="311" spans="1:8" x14ac:dyDescent="0.2">
      <c r="A311" s="38"/>
      <c r="B311" s="38"/>
      <c r="C311" s="39"/>
      <c r="E311" s="39"/>
      <c r="F311" s="96"/>
      <c r="G311" s="40"/>
      <c r="H311" s="40"/>
    </row>
    <row r="312" spans="1:8" x14ac:dyDescent="0.2">
      <c r="A312" s="38"/>
      <c r="B312" s="38"/>
      <c r="C312" s="39"/>
      <c r="E312" s="39"/>
      <c r="F312" s="96"/>
      <c r="G312" s="40"/>
      <c r="H312" s="40"/>
    </row>
    <row r="313" spans="1:8" x14ac:dyDescent="0.2">
      <c r="A313" s="38"/>
      <c r="B313" s="38"/>
      <c r="C313" s="39"/>
      <c r="E313" s="39"/>
      <c r="F313" s="96"/>
      <c r="G313" s="40"/>
      <c r="H313" s="40"/>
    </row>
    <row r="314" spans="1:8" x14ac:dyDescent="0.2">
      <c r="A314" s="38"/>
      <c r="B314" s="38"/>
      <c r="C314" s="39"/>
      <c r="E314" s="39"/>
      <c r="F314" s="96"/>
      <c r="G314" s="40"/>
      <c r="H314" s="40"/>
    </row>
    <row r="315" spans="1:8" x14ac:dyDescent="0.2">
      <c r="A315" s="38"/>
      <c r="B315" s="38"/>
      <c r="C315" s="39"/>
      <c r="E315" s="39"/>
      <c r="F315" s="96"/>
      <c r="G315" s="40"/>
      <c r="H315" s="40"/>
    </row>
    <row r="316" spans="1:8" x14ac:dyDescent="0.2">
      <c r="A316" s="38"/>
      <c r="B316" s="38"/>
      <c r="C316" s="39"/>
      <c r="E316" s="39"/>
      <c r="F316" s="96"/>
      <c r="G316" s="40"/>
      <c r="H316" s="40"/>
    </row>
    <row r="317" spans="1:8" x14ac:dyDescent="0.2">
      <c r="A317" s="38"/>
      <c r="B317" s="38"/>
      <c r="C317" s="39"/>
      <c r="E317" s="39"/>
      <c r="F317" s="96"/>
      <c r="G317" s="40"/>
      <c r="H317" s="40"/>
    </row>
    <row r="318" spans="1:8" x14ac:dyDescent="0.2">
      <c r="A318" s="38"/>
      <c r="B318" s="38"/>
      <c r="C318" s="39"/>
      <c r="E318" s="39"/>
      <c r="F318" s="96"/>
      <c r="G318" s="40"/>
      <c r="H318" s="40"/>
    </row>
    <row r="319" spans="1:8" x14ac:dyDescent="0.2">
      <c r="A319" s="38"/>
      <c r="B319" s="38"/>
      <c r="C319" s="39"/>
      <c r="E319" s="39"/>
      <c r="F319" s="96"/>
      <c r="G319" s="40"/>
      <c r="H319" s="40"/>
    </row>
    <row r="320" spans="1:8" x14ac:dyDescent="0.2">
      <c r="A320" s="38"/>
      <c r="B320" s="38"/>
      <c r="C320" s="39"/>
      <c r="E320" s="39"/>
      <c r="F320" s="96"/>
      <c r="G320" s="40"/>
      <c r="H320" s="40"/>
    </row>
    <row r="321" spans="1:8" x14ac:dyDescent="0.2">
      <c r="A321" s="38"/>
      <c r="B321" s="38"/>
      <c r="C321" s="39"/>
      <c r="E321" s="39"/>
      <c r="F321" s="96"/>
      <c r="G321" s="40"/>
      <c r="H321" s="40"/>
    </row>
    <row r="322" spans="1:8" x14ac:dyDescent="0.2">
      <c r="A322" s="38"/>
      <c r="B322" s="38"/>
      <c r="C322" s="39"/>
      <c r="E322" s="39"/>
      <c r="F322" s="96"/>
      <c r="G322" s="40"/>
      <c r="H322" s="40"/>
    </row>
    <row r="323" spans="1:8" x14ac:dyDescent="0.2">
      <c r="A323" s="38"/>
      <c r="B323" s="38"/>
      <c r="C323" s="39"/>
      <c r="E323" s="39"/>
      <c r="F323" s="96"/>
      <c r="G323" s="40"/>
      <c r="H323" s="40"/>
    </row>
    <row r="324" spans="1:8" x14ac:dyDescent="0.2">
      <c r="A324" s="38"/>
      <c r="B324" s="38"/>
      <c r="C324" s="39"/>
      <c r="E324" s="39"/>
      <c r="F324" s="96"/>
      <c r="G324" s="40"/>
      <c r="H324" s="40"/>
    </row>
    <row r="325" spans="1:8" x14ac:dyDescent="0.2">
      <c r="A325" s="38"/>
      <c r="B325" s="38"/>
      <c r="C325" s="39"/>
      <c r="E325" s="39"/>
      <c r="F325" s="96"/>
      <c r="G325" s="40"/>
      <c r="H325" s="40"/>
    </row>
    <row r="326" spans="1:8" x14ac:dyDescent="0.2">
      <c r="A326" s="38"/>
      <c r="B326" s="38"/>
      <c r="C326" s="39"/>
      <c r="E326" s="39"/>
      <c r="F326" s="96"/>
      <c r="G326" s="40"/>
      <c r="H326" s="40"/>
    </row>
    <row r="327" spans="1:8" x14ac:dyDescent="0.2">
      <c r="A327" s="38"/>
      <c r="B327" s="38"/>
      <c r="C327" s="39"/>
      <c r="E327" s="39"/>
      <c r="F327" s="96"/>
      <c r="G327" s="40"/>
      <c r="H327" s="40"/>
    </row>
    <row r="328" spans="1:8" x14ac:dyDescent="0.2">
      <c r="A328" s="38"/>
      <c r="B328" s="38"/>
      <c r="C328" s="39"/>
      <c r="E328" s="39"/>
      <c r="F328" s="96"/>
      <c r="G328" s="40"/>
      <c r="H328" s="40"/>
    </row>
    <row r="329" spans="1:8" x14ac:dyDescent="0.2">
      <c r="A329" s="38"/>
      <c r="B329" s="38"/>
      <c r="C329" s="39"/>
      <c r="E329" s="39"/>
      <c r="F329" s="96"/>
      <c r="G329" s="40"/>
      <c r="H329" s="40"/>
    </row>
    <row r="330" spans="1:8" x14ac:dyDescent="0.2">
      <c r="A330" s="38"/>
      <c r="B330" s="38"/>
      <c r="C330" s="39"/>
      <c r="E330" s="39"/>
      <c r="F330" s="96"/>
      <c r="G330" s="40"/>
      <c r="H330" s="40"/>
    </row>
    <row r="331" spans="1:8" x14ac:dyDescent="0.2">
      <c r="A331" s="38"/>
      <c r="B331" s="38"/>
      <c r="C331" s="39"/>
      <c r="E331" s="39"/>
      <c r="F331" s="96"/>
      <c r="G331" s="40"/>
      <c r="H331" s="40"/>
    </row>
    <row r="332" spans="1:8" x14ac:dyDescent="0.2">
      <c r="A332" s="38"/>
      <c r="B332" s="38"/>
      <c r="C332" s="39"/>
      <c r="E332" s="39"/>
      <c r="F332" s="96"/>
      <c r="G332" s="40"/>
      <c r="H332" s="40"/>
    </row>
    <row r="333" spans="1:8" x14ac:dyDescent="0.2">
      <c r="A333" s="38"/>
      <c r="B333" s="38"/>
      <c r="C333" s="39"/>
      <c r="E333" s="39"/>
      <c r="F333" s="96"/>
      <c r="G333" s="40"/>
      <c r="H333" s="40"/>
    </row>
    <row r="334" spans="1:8" x14ac:dyDescent="0.2">
      <c r="A334" s="38"/>
      <c r="B334" s="38"/>
      <c r="C334" s="39"/>
      <c r="E334" s="39"/>
      <c r="F334" s="96"/>
      <c r="G334" s="40"/>
      <c r="H334" s="40"/>
    </row>
    <row r="335" spans="1:8" x14ac:dyDescent="0.2">
      <c r="A335" s="38"/>
      <c r="B335" s="38"/>
      <c r="C335" s="39"/>
      <c r="E335" s="39"/>
      <c r="F335" s="96"/>
      <c r="G335" s="40"/>
      <c r="H335" s="40"/>
    </row>
    <row r="336" spans="1:8" x14ac:dyDescent="0.2">
      <c r="A336" s="38"/>
      <c r="B336" s="38"/>
      <c r="C336" s="39"/>
      <c r="E336" s="39"/>
      <c r="F336" s="96"/>
      <c r="G336" s="40"/>
      <c r="H336" s="40"/>
    </row>
    <row r="337" spans="1:8" x14ac:dyDescent="0.2">
      <c r="A337" s="38"/>
      <c r="B337" s="38"/>
      <c r="C337" s="39"/>
      <c r="E337" s="39"/>
      <c r="F337" s="96"/>
      <c r="G337" s="40"/>
      <c r="H337" s="40"/>
    </row>
    <row r="338" spans="1:8" x14ac:dyDescent="0.2">
      <c r="A338" s="38"/>
      <c r="B338" s="38"/>
      <c r="C338" s="39"/>
      <c r="E338" s="39"/>
      <c r="F338" s="96"/>
      <c r="G338" s="40"/>
      <c r="H338" s="40"/>
    </row>
    <row r="339" spans="1:8" x14ac:dyDescent="0.2">
      <c r="A339" s="38"/>
      <c r="B339" s="38"/>
      <c r="C339" s="39"/>
      <c r="E339" s="39"/>
      <c r="F339" s="96"/>
      <c r="G339" s="40"/>
      <c r="H339" s="40"/>
    </row>
    <row r="340" spans="1:8" x14ac:dyDescent="0.2">
      <c r="A340" s="38"/>
      <c r="B340" s="38"/>
      <c r="C340" s="39"/>
      <c r="E340" s="39"/>
      <c r="F340" s="96"/>
      <c r="G340" s="40"/>
      <c r="H340" s="40"/>
    </row>
    <row r="341" spans="1:8" x14ac:dyDescent="0.2">
      <c r="A341" s="38"/>
      <c r="B341" s="38"/>
      <c r="C341" s="39"/>
      <c r="E341" s="39"/>
      <c r="F341" s="96"/>
      <c r="G341" s="40"/>
      <c r="H341" s="40"/>
    </row>
    <row r="342" spans="1:8" x14ac:dyDescent="0.2">
      <c r="A342" s="38"/>
      <c r="B342" s="38"/>
      <c r="C342" s="39"/>
      <c r="E342" s="39"/>
      <c r="F342" s="96"/>
      <c r="G342" s="40"/>
      <c r="H342" s="40"/>
    </row>
    <row r="343" spans="1:8" x14ac:dyDescent="0.2">
      <c r="A343" s="38"/>
      <c r="B343" s="38"/>
      <c r="C343" s="39"/>
      <c r="E343" s="39"/>
      <c r="F343" s="96"/>
      <c r="G343" s="40"/>
      <c r="H343" s="40"/>
    </row>
    <row r="344" spans="1:8" x14ac:dyDescent="0.2">
      <c r="A344" s="38"/>
      <c r="B344" s="38"/>
      <c r="C344" s="39"/>
      <c r="E344" s="39"/>
      <c r="F344" s="96"/>
      <c r="G344" s="40"/>
      <c r="H344" s="40"/>
    </row>
    <row r="345" spans="1:8" x14ac:dyDescent="0.2">
      <c r="A345" s="38"/>
      <c r="B345" s="38"/>
      <c r="C345" s="39"/>
      <c r="E345" s="39"/>
      <c r="F345" s="96"/>
      <c r="G345" s="40"/>
      <c r="H345" s="40"/>
    </row>
    <row r="346" spans="1:8" x14ac:dyDescent="0.2">
      <c r="A346" s="38"/>
      <c r="B346" s="38"/>
      <c r="C346" s="39"/>
      <c r="E346" s="39"/>
      <c r="F346" s="96"/>
      <c r="G346" s="40"/>
      <c r="H346" s="40"/>
    </row>
    <row r="347" spans="1:8" x14ac:dyDescent="0.2">
      <c r="A347" s="38"/>
      <c r="B347" s="38"/>
      <c r="C347" s="39"/>
      <c r="E347" s="39"/>
      <c r="F347" s="96"/>
      <c r="G347" s="40"/>
      <c r="H347" s="40"/>
    </row>
    <row r="348" spans="1:8" x14ac:dyDescent="0.2">
      <c r="A348" s="38"/>
      <c r="B348" s="38"/>
      <c r="C348" s="39"/>
      <c r="E348" s="39"/>
      <c r="F348" s="96"/>
      <c r="G348" s="40"/>
      <c r="H348" s="40"/>
    </row>
    <row r="349" spans="1:8" x14ac:dyDescent="0.2">
      <c r="A349" s="38"/>
      <c r="B349" s="38"/>
      <c r="C349" s="39"/>
      <c r="E349" s="39"/>
      <c r="F349" s="96"/>
      <c r="G349" s="40"/>
      <c r="H349" s="40"/>
    </row>
    <row r="350" spans="1:8" x14ac:dyDescent="0.2">
      <c r="A350" s="38"/>
      <c r="B350" s="38"/>
      <c r="C350" s="39"/>
      <c r="E350" s="39"/>
      <c r="F350" s="96"/>
      <c r="G350" s="40"/>
      <c r="H350" s="40"/>
    </row>
    <row r="351" spans="1:8" x14ac:dyDescent="0.2">
      <c r="A351" s="38"/>
      <c r="B351" s="38"/>
      <c r="C351" s="39"/>
      <c r="E351" s="39"/>
      <c r="F351" s="96"/>
      <c r="G351" s="40"/>
      <c r="H351" s="40"/>
    </row>
    <row r="352" spans="1:8" x14ac:dyDescent="0.2">
      <c r="A352" s="38"/>
      <c r="B352" s="38"/>
      <c r="C352" s="39"/>
      <c r="E352" s="39"/>
      <c r="F352" s="96"/>
      <c r="G352" s="40"/>
      <c r="H352" s="40"/>
    </row>
    <row r="353" spans="1:8" x14ac:dyDescent="0.2">
      <c r="A353" s="38"/>
      <c r="B353" s="38"/>
      <c r="C353" s="39"/>
      <c r="E353" s="39"/>
      <c r="F353" s="96"/>
      <c r="G353" s="40"/>
      <c r="H353" s="40"/>
    </row>
    <row r="354" spans="1:8" x14ac:dyDescent="0.2">
      <c r="A354" s="38"/>
      <c r="B354" s="38"/>
      <c r="C354" s="39"/>
      <c r="E354" s="39"/>
      <c r="F354" s="96"/>
      <c r="G354" s="40"/>
      <c r="H354" s="40"/>
    </row>
    <row r="355" spans="1:8" x14ac:dyDescent="0.2">
      <c r="A355" s="38"/>
      <c r="B355" s="38"/>
      <c r="C355" s="39"/>
      <c r="E355" s="39"/>
      <c r="F355" s="96"/>
      <c r="G355" s="40"/>
      <c r="H355" s="40"/>
    </row>
    <row r="356" spans="1:8" x14ac:dyDescent="0.2">
      <c r="A356" s="38"/>
      <c r="B356" s="38"/>
      <c r="C356" s="39"/>
      <c r="E356" s="39"/>
      <c r="F356" s="96"/>
      <c r="G356" s="40"/>
      <c r="H356" s="40"/>
    </row>
    <row r="357" spans="1:8" x14ac:dyDescent="0.2">
      <c r="A357" s="38"/>
      <c r="B357" s="38"/>
      <c r="C357" s="39"/>
      <c r="E357" s="39"/>
      <c r="F357" s="96"/>
      <c r="G357" s="40"/>
      <c r="H357" s="40"/>
    </row>
    <row r="358" spans="1:8" x14ac:dyDescent="0.2">
      <c r="A358" s="38"/>
      <c r="B358" s="38"/>
      <c r="C358" s="39"/>
      <c r="E358" s="39"/>
      <c r="F358" s="96"/>
      <c r="G358" s="40"/>
      <c r="H358" s="40"/>
    </row>
    <row r="359" spans="1:8" x14ac:dyDescent="0.2">
      <c r="A359" s="38"/>
      <c r="B359" s="38"/>
      <c r="C359" s="39"/>
      <c r="E359" s="39"/>
      <c r="F359" s="96"/>
      <c r="G359" s="40"/>
      <c r="H359" s="40"/>
    </row>
    <row r="360" spans="1:8" x14ac:dyDescent="0.2">
      <c r="A360" s="38"/>
      <c r="B360" s="38"/>
      <c r="C360" s="39"/>
      <c r="E360" s="39"/>
      <c r="F360" s="96"/>
      <c r="G360" s="40"/>
      <c r="H360" s="40"/>
    </row>
    <row r="361" spans="1:8" x14ac:dyDescent="0.2">
      <c r="A361" s="38"/>
      <c r="B361" s="38"/>
      <c r="C361" s="39"/>
      <c r="E361" s="39"/>
      <c r="F361" s="96"/>
      <c r="G361" s="40"/>
      <c r="H361" s="40"/>
    </row>
    <row r="362" spans="1:8" x14ac:dyDescent="0.2">
      <c r="A362" s="38"/>
      <c r="B362" s="38"/>
      <c r="C362" s="39"/>
      <c r="E362" s="39"/>
      <c r="F362" s="96"/>
      <c r="G362" s="40"/>
      <c r="H362" s="40"/>
    </row>
    <row r="363" spans="1:8" x14ac:dyDescent="0.2">
      <c r="A363" s="38"/>
      <c r="B363" s="38"/>
      <c r="C363" s="39"/>
      <c r="E363" s="39"/>
      <c r="F363" s="96"/>
      <c r="G363" s="40"/>
      <c r="H363" s="40"/>
    </row>
    <row r="364" spans="1:8" x14ac:dyDescent="0.2">
      <c r="A364" s="38"/>
      <c r="B364" s="38"/>
      <c r="C364" s="39"/>
      <c r="E364" s="39"/>
      <c r="F364" s="96"/>
      <c r="G364" s="40"/>
      <c r="H364" s="40"/>
    </row>
    <row r="365" spans="1:8" x14ac:dyDescent="0.2">
      <c r="A365" s="38"/>
      <c r="B365" s="38"/>
      <c r="C365" s="39"/>
      <c r="E365" s="39"/>
      <c r="F365" s="96"/>
      <c r="G365" s="40"/>
      <c r="H365" s="40"/>
    </row>
    <row r="366" spans="1:8" x14ac:dyDescent="0.2">
      <c r="A366" s="38"/>
      <c r="B366" s="38"/>
      <c r="C366" s="39"/>
      <c r="E366" s="39"/>
      <c r="F366" s="96"/>
      <c r="G366" s="40"/>
      <c r="H366" s="40"/>
    </row>
    <row r="367" spans="1:8" x14ac:dyDescent="0.2">
      <c r="A367" s="38"/>
      <c r="B367" s="38"/>
      <c r="C367" s="39"/>
      <c r="E367" s="39"/>
      <c r="F367" s="96"/>
      <c r="G367" s="40"/>
      <c r="H367" s="40"/>
    </row>
    <row r="368" spans="1:8" x14ac:dyDescent="0.2">
      <c r="A368" s="38"/>
      <c r="B368" s="38"/>
      <c r="C368" s="39"/>
      <c r="E368" s="39"/>
      <c r="F368" s="96"/>
      <c r="G368" s="40"/>
      <c r="H368" s="40"/>
    </row>
    <row r="369" spans="1:8" x14ac:dyDescent="0.2">
      <c r="A369" s="38"/>
      <c r="B369" s="38"/>
      <c r="C369" s="39"/>
      <c r="E369" s="39"/>
      <c r="F369" s="96"/>
      <c r="G369" s="40"/>
      <c r="H369" s="40"/>
    </row>
    <row r="370" spans="1:8" x14ac:dyDescent="0.2">
      <c r="A370" s="38"/>
      <c r="B370" s="38"/>
      <c r="C370" s="39"/>
      <c r="E370" s="39"/>
      <c r="F370" s="96"/>
      <c r="G370" s="40"/>
      <c r="H370" s="40"/>
    </row>
    <row r="371" spans="1:8" x14ac:dyDescent="0.2">
      <c r="A371" s="38"/>
      <c r="B371" s="38"/>
      <c r="C371" s="39"/>
      <c r="E371" s="39"/>
      <c r="F371" s="96"/>
      <c r="G371" s="40"/>
      <c r="H371" s="40"/>
    </row>
    <row r="372" spans="1:8" x14ac:dyDescent="0.2">
      <c r="A372" s="38"/>
      <c r="B372" s="38"/>
      <c r="C372" s="39"/>
      <c r="E372" s="39"/>
      <c r="F372" s="96"/>
      <c r="G372" s="40"/>
      <c r="H372" s="40"/>
    </row>
    <row r="373" spans="1:8" x14ac:dyDescent="0.2">
      <c r="A373" s="38"/>
      <c r="B373" s="38"/>
      <c r="C373" s="39"/>
      <c r="E373" s="39"/>
      <c r="F373" s="96"/>
      <c r="G373" s="40"/>
      <c r="H373" s="40"/>
    </row>
    <row r="374" spans="1:8" x14ac:dyDescent="0.2">
      <c r="A374" s="38"/>
      <c r="B374" s="38"/>
      <c r="C374" s="39"/>
      <c r="E374" s="39"/>
      <c r="F374" s="96"/>
      <c r="G374" s="40"/>
      <c r="H374" s="40"/>
    </row>
    <row r="375" spans="1:8" x14ac:dyDescent="0.2">
      <c r="A375" s="38"/>
      <c r="B375" s="38"/>
      <c r="C375" s="39"/>
      <c r="E375" s="39"/>
      <c r="F375" s="96"/>
      <c r="G375" s="40"/>
      <c r="H375" s="40"/>
    </row>
    <row r="376" spans="1:8" x14ac:dyDescent="0.2">
      <c r="A376" s="38"/>
      <c r="B376" s="38"/>
      <c r="C376" s="39"/>
      <c r="E376" s="39"/>
      <c r="F376" s="96"/>
      <c r="G376" s="40"/>
      <c r="H376" s="40"/>
    </row>
    <row r="377" spans="1:8" x14ac:dyDescent="0.2">
      <c r="A377" s="38"/>
      <c r="B377" s="38"/>
      <c r="C377" s="39"/>
      <c r="E377" s="39"/>
      <c r="F377" s="96"/>
      <c r="G377" s="40"/>
      <c r="H377" s="40"/>
    </row>
    <row r="378" spans="1:8" x14ac:dyDescent="0.2">
      <c r="A378" s="38"/>
      <c r="B378" s="38"/>
      <c r="C378" s="39"/>
      <c r="E378" s="39"/>
      <c r="F378" s="96"/>
      <c r="G378" s="40"/>
      <c r="H378" s="40"/>
    </row>
    <row r="379" spans="1:8" x14ac:dyDescent="0.2">
      <c r="A379" s="38"/>
      <c r="B379" s="38"/>
      <c r="C379" s="39"/>
      <c r="E379" s="39"/>
      <c r="F379" s="96"/>
      <c r="G379" s="40"/>
      <c r="H379" s="40"/>
    </row>
    <row r="380" spans="1:8" x14ac:dyDescent="0.2">
      <c r="A380" s="38"/>
      <c r="B380" s="38"/>
      <c r="C380" s="39"/>
      <c r="E380" s="39"/>
      <c r="F380" s="96"/>
      <c r="G380" s="40"/>
      <c r="H380" s="40"/>
    </row>
    <row r="381" spans="1:8" x14ac:dyDescent="0.2">
      <c r="A381" s="38"/>
      <c r="B381" s="38"/>
      <c r="C381" s="39"/>
      <c r="E381" s="39"/>
      <c r="F381" s="96"/>
      <c r="G381" s="40"/>
      <c r="H381" s="40"/>
    </row>
    <row r="382" spans="1:8" x14ac:dyDescent="0.2">
      <c r="A382" s="38"/>
      <c r="B382" s="38"/>
      <c r="C382" s="39"/>
      <c r="E382" s="39"/>
      <c r="F382" s="96"/>
      <c r="G382" s="40"/>
      <c r="H382" s="40"/>
    </row>
    <row r="383" spans="1:8" x14ac:dyDescent="0.2">
      <c r="A383" s="38"/>
      <c r="B383" s="38"/>
      <c r="C383" s="39"/>
      <c r="E383" s="39"/>
      <c r="F383" s="96"/>
      <c r="G383" s="40"/>
      <c r="H383" s="40"/>
    </row>
    <row r="384" spans="1:8" x14ac:dyDescent="0.2">
      <c r="A384" s="38"/>
      <c r="B384" s="38"/>
      <c r="C384" s="39"/>
      <c r="E384" s="39"/>
      <c r="F384" s="96"/>
      <c r="G384" s="40"/>
      <c r="H384" s="40"/>
    </row>
    <row r="385" spans="1:8" x14ac:dyDescent="0.2">
      <c r="A385" s="38"/>
      <c r="B385" s="38"/>
      <c r="C385" s="39"/>
      <c r="E385" s="39"/>
      <c r="F385" s="96"/>
      <c r="G385" s="40"/>
      <c r="H385" s="40"/>
    </row>
    <row r="386" spans="1:8" x14ac:dyDescent="0.2">
      <c r="A386" s="38"/>
      <c r="B386" s="38"/>
      <c r="C386" s="39"/>
      <c r="E386" s="39"/>
      <c r="F386" s="96"/>
      <c r="G386" s="40"/>
      <c r="H386" s="40"/>
    </row>
    <row r="387" spans="1:8" x14ac:dyDescent="0.2">
      <c r="A387" s="38"/>
      <c r="B387" s="38"/>
      <c r="C387" s="39"/>
      <c r="E387" s="39"/>
      <c r="F387" s="96"/>
      <c r="G387" s="40"/>
      <c r="H387" s="40"/>
    </row>
    <row r="388" spans="1:8" x14ac:dyDescent="0.2">
      <c r="A388" s="38"/>
      <c r="B388" s="38"/>
      <c r="C388" s="39"/>
      <c r="E388" s="39"/>
      <c r="F388" s="96"/>
      <c r="G388" s="40"/>
      <c r="H388" s="40"/>
    </row>
    <row r="389" spans="1:8" x14ac:dyDescent="0.2">
      <c r="A389" s="38"/>
      <c r="B389" s="38"/>
      <c r="C389" s="39"/>
      <c r="E389" s="39"/>
      <c r="F389" s="96"/>
      <c r="G389" s="40"/>
      <c r="H389" s="40"/>
    </row>
    <row r="390" spans="1:8" x14ac:dyDescent="0.2">
      <c r="A390" s="38"/>
      <c r="B390" s="38"/>
      <c r="C390" s="39"/>
      <c r="E390" s="39"/>
      <c r="F390" s="96"/>
      <c r="G390" s="40"/>
      <c r="H390" s="40"/>
    </row>
    <row r="391" spans="1:8" x14ac:dyDescent="0.2">
      <c r="A391" s="38"/>
      <c r="B391" s="38"/>
      <c r="C391" s="39"/>
      <c r="E391" s="39"/>
      <c r="F391" s="96"/>
      <c r="G391" s="40"/>
      <c r="H391" s="40"/>
    </row>
    <row r="392" spans="1:8" x14ac:dyDescent="0.2">
      <c r="A392" s="38"/>
      <c r="B392" s="38"/>
      <c r="C392" s="39"/>
      <c r="E392" s="39"/>
      <c r="F392" s="96"/>
      <c r="G392" s="40"/>
      <c r="H392" s="40"/>
    </row>
    <row r="393" spans="1:8" x14ac:dyDescent="0.2">
      <c r="A393" s="38"/>
      <c r="B393" s="38"/>
      <c r="C393" s="39"/>
      <c r="E393" s="39"/>
      <c r="F393" s="96"/>
      <c r="G393" s="40"/>
      <c r="H393" s="40"/>
    </row>
    <row r="394" spans="1:8" x14ac:dyDescent="0.2">
      <c r="A394" s="38"/>
      <c r="B394" s="38"/>
      <c r="C394" s="39"/>
      <c r="E394" s="39"/>
      <c r="F394" s="96"/>
      <c r="G394" s="40"/>
      <c r="H394" s="40"/>
    </row>
    <row r="395" spans="1:8" x14ac:dyDescent="0.2">
      <c r="A395" s="38"/>
      <c r="B395" s="38"/>
      <c r="C395" s="39"/>
      <c r="E395" s="39"/>
      <c r="F395" s="96"/>
      <c r="G395" s="40"/>
      <c r="H395" s="40"/>
    </row>
    <row r="396" spans="1:8" x14ac:dyDescent="0.2">
      <c r="A396" s="38"/>
      <c r="B396" s="38"/>
      <c r="C396" s="39"/>
      <c r="E396" s="39"/>
      <c r="F396" s="96"/>
      <c r="G396" s="40"/>
      <c r="H396" s="40"/>
    </row>
    <row r="397" spans="1:8" x14ac:dyDescent="0.2">
      <c r="A397" s="38"/>
      <c r="B397" s="38"/>
      <c r="C397" s="39"/>
      <c r="E397" s="39"/>
      <c r="F397" s="96"/>
      <c r="G397" s="40"/>
      <c r="H397" s="40"/>
    </row>
    <row r="398" spans="1:8" x14ac:dyDescent="0.2">
      <c r="A398" s="38"/>
      <c r="B398" s="38"/>
      <c r="C398" s="39"/>
      <c r="E398" s="39"/>
      <c r="F398" s="96"/>
      <c r="G398" s="40"/>
      <c r="H398" s="40"/>
    </row>
    <row r="399" spans="1:8" x14ac:dyDescent="0.2">
      <c r="A399" s="38"/>
      <c r="B399" s="38"/>
      <c r="C399" s="39"/>
      <c r="E399" s="39"/>
      <c r="F399" s="96"/>
      <c r="G399" s="40"/>
      <c r="H399" s="40"/>
    </row>
    <row r="400" spans="1:8" x14ac:dyDescent="0.2">
      <c r="A400" s="38"/>
      <c r="B400" s="38"/>
      <c r="C400" s="39"/>
      <c r="E400" s="39"/>
      <c r="F400" s="96"/>
      <c r="G400" s="40"/>
      <c r="H400" s="40"/>
    </row>
    <row r="401" spans="1:8" x14ac:dyDescent="0.2">
      <c r="A401" s="38"/>
      <c r="B401" s="38"/>
      <c r="C401" s="39"/>
      <c r="E401" s="39"/>
      <c r="F401" s="96"/>
      <c r="G401" s="40"/>
      <c r="H401" s="40"/>
    </row>
    <row r="402" spans="1:8" x14ac:dyDescent="0.2">
      <c r="A402" s="38"/>
      <c r="B402" s="38"/>
      <c r="C402" s="39"/>
      <c r="E402" s="39"/>
      <c r="F402" s="96"/>
      <c r="G402" s="40"/>
      <c r="H402" s="40"/>
    </row>
    <row r="403" spans="1:8" x14ac:dyDescent="0.2">
      <c r="A403" s="38"/>
      <c r="B403" s="38"/>
      <c r="C403" s="39"/>
      <c r="E403" s="39"/>
      <c r="F403" s="96"/>
      <c r="G403" s="40"/>
      <c r="H403" s="40"/>
    </row>
    <row r="404" spans="1:8" x14ac:dyDescent="0.2">
      <c r="A404" s="38"/>
      <c r="B404" s="38"/>
      <c r="C404" s="39"/>
      <c r="E404" s="39"/>
      <c r="F404" s="96"/>
      <c r="G404" s="40"/>
      <c r="H404" s="40"/>
    </row>
    <row r="405" spans="1:8" x14ac:dyDescent="0.2">
      <c r="A405" s="38"/>
      <c r="B405" s="38"/>
      <c r="C405" s="39"/>
      <c r="E405" s="39"/>
      <c r="F405" s="96"/>
      <c r="G405" s="40"/>
      <c r="H405" s="40"/>
    </row>
    <row r="406" spans="1:8" x14ac:dyDescent="0.2">
      <c r="A406" s="38"/>
      <c r="B406" s="38"/>
      <c r="C406" s="39"/>
      <c r="E406" s="39"/>
      <c r="F406" s="96"/>
      <c r="G406" s="40"/>
      <c r="H406" s="40"/>
    </row>
    <row r="407" spans="1:8" x14ac:dyDescent="0.2">
      <c r="A407" s="38"/>
      <c r="B407" s="38"/>
      <c r="C407" s="39"/>
      <c r="E407" s="39"/>
      <c r="F407" s="96"/>
      <c r="G407" s="40"/>
      <c r="H407" s="40"/>
    </row>
    <row r="408" spans="1:8" x14ac:dyDescent="0.2">
      <c r="A408" s="38"/>
      <c r="B408" s="38"/>
      <c r="C408" s="39"/>
      <c r="E408" s="39"/>
      <c r="F408" s="96"/>
      <c r="G408" s="40"/>
      <c r="H408" s="40"/>
    </row>
    <row r="409" spans="1:8" x14ac:dyDescent="0.2">
      <c r="A409" s="38"/>
      <c r="B409" s="38"/>
      <c r="C409" s="39"/>
      <c r="E409" s="39"/>
      <c r="F409" s="96"/>
      <c r="G409" s="40"/>
      <c r="H409" s="40"/>
    </row>
    <row r="410" spans="1:8" x14ac:dyDescent="0.2">
      <c r="A410" s="38"/>
      <c r="B410" s="38"/>
      <c r="C410" s="39"/>
      <c r="E410" s="39"/>
      <c r="F410" s="96"/>
      <c r="G410" s="40"/>
      <c r="H410" s="40"/>
    </row>
    <row r="411" spans="1:8" x14ac:dyDescent="0.2">
      <c r="A411" s="38"/>
      <c r="B411" s="38"/>
      <c r="C411" s="39"/>
      <c r="E411" s="39"/>
      <c r="F411" s="96"/>
      <c r="G411" s="40"/>
      <c r="H411" s="40"/>
    </row>
    <row r="412" spans="1:8" x14ac:dyDescent="0.2">
      <c r="A412" s="38"/>
      <c r="B412" s="38"/>
      <c r="C412" s="39"/>
      <c r="E412" s="39"/>
      <c r="F412" s="96"/>
      <c r="G412" s="40"/>
      <c r="H412" s="40"/>
    </row>
    <row r="413" spans="1:8" x14ac:dyDescent="0.2">
      <c r="A413" s="38"/>
      <c r="B413" s="38"/>
      <c r="C413" s="39"/>
      <c r="E413" s="39"/>
      <c r="F413" s="96"/>
      <c r="G413" s="40"/>
      <c r="H413" s="40"/>
    </row>
    <row r="414" spans="1:8" x14ac:dyDescent="0.2">
      <c r="A414" s="38"/>
      <c r="B414" s="38"/>
      <c r="C414" s="39"/>
      <c r="E414" s="39"/>
      <c r="F414" s="96"/>
      <c r="G414" s="40"/>
      <c r="H414" s="40"/>
    </row>
    <row r="415" spans="1:8" x14ac:dyDescent="0.2">
      <c r="A415" s="38"/>
      <c r="B415" s="38"/>
      <c r="C415" s="39"/>
      <c r="E415" s="39"/>
      <c r="F415" s="96"/>
      <c r="G415" s="40"/>
      <c r="H415" s="40"/>
    </row>
    <row r="416" spans="1:8" x14ac:dyDescent="0.2">
      <c r="A416" s="38"/>
      <c r="B416" s="38"/>
      <c r="C416" s="39"/>
      <c r="E416" s="39"/>
      <c r="F416" s="96"/>
      <c r="G416" s="40"/>
      <c r="H416" s="40"/>
    </row>
    <row r="417" spans="1:8" x14ac:dyDescent="0.2">
      <c r="A417" s="38"/>
      <c r="B417" s="38"/>
      <c r="C417" s="39"/>
      <c r="E417" s="39"/>
      <c r="F417" s="96"/>
      <c r="G417" s="40"/>
      <c r="H417" s="40"/>
    </row>
    <row r="418" spans="1:8" x14ac:dyDescent="0.2">
      <c r="A418" s="38"/>
      <c r="B418" s="38"/>
      <c r="C418" s="39"/>
      <c r="E418" s="39"/>
      <c r="F418" s="96"/>
      <c r="G418" s="40"/>
      <c r="H418" s="40"/>
    </row>
    <row r="419" spans="1:8" x14ac:dyDescent="0.2">
      <c r="A419" s="38"/>
      <c r="B419" s="38"/>
      <c r="C419" s="39"/>
      <c r="E419" s="39"/>
      <c r="F419" s="96"/>
      <c r="G419" s="40"/>
      <c r="H419" s="40"/>
    </row>
    <row r="420" spans="1:8" x14ac:dyDescent="0.2">
      <c r="A420" s="38"/>
      <c r="B420" s="38"/>
      <c r="C420" s="39"/>
      <c r="E420" s="39"/>
      <c r="F420" s="96"/>
      <c r="G420" s="40"/>
      <c r="H420" s="40"/>
    </row>
    <row r="421" spans="1:8" x14ac:dyDescent="0.2">
      <c r="A421" s="38"/>
      <c r="B421" s="38"/>
      <c r="C421" s="39"/>
      <c r="E421" s="39"/>
      <c r="F421" s="96"/>
      <c r="G421" s="40"/>
      <c r="H421" s="40"/>
    </row>
    <row r="422" spans="1:8" x14ac:dyDescent="0.2">
      <c r="A422" s="38"/>
      <c r="B422" s="38"/>
      <c r="C422" s="39"/>
      <c r="E422" s="39"/>
      <c r="F422" s="96"/>
      <c r="G422" s="40"/>
      <c r="H422" s="40"/>
    </row>
    <row r="423" spans="1:8" x14ac:dyDescent="0.2">
      <c r="A423" s="38"/>
      <c r="B423" s="38"/>
      <c r="C423" s="39"/>
      <c r="E423" s="39"/>
      <c r="F423" s="96"/>
      <c r="G423" s="40"/>
      <c r="H423" s="40"/>
    </row>
    <row r="424" spans="1:8" x14ac:dyDescent="0.2">
      <c r="A424" s="38"/>
      <c r="B424" s="38"/>
      <c r="C424" s="39"/>
      <c r="E424" s="39"/>
      <c r="F424" s="96"/>
      <c r="G424" s="40"/>
      <c r="H424" s="40"/>
    </row>
    <row r="425" spans="1:8" x14ac:dyDescent="0.2">
      <c r="A425" s="38"/>
      <c r="B425" s="38"/>
      <c r="C425" s="39"/>
      <c r="E425" s="39"/>
      <c r="F425" s="96"/>
      <c r="G425" s="40"/>
      <c r="H425" s="40"/>
    </row>
    <row r="426" spans="1:8" x14ac:dyDescent="0.2">
      <c r="A426" s="38"/>
      <c r="B426" s="38"/>
      <c r="C426" s="39"/>
      <c r="E426" s="39"/>
      <c r="F426" s="96"/>
      <c r="G426" s="40"/>
      <c r="H426" s="40"/>
    </row>
    <row r="427" spans="1:8" x14ac:dyDescent="0.2">
      <c r="A427" s="38"/>
      <c r="B427" s="38"/>
      <c r="C427" s="38"/>
      <c r="E427" s="39"/>
      <c r="F427" s="96"/>
      <c r="G427" s="40"/>
      <c r="H427" s="40"/>
    </row>
    <row r="428" spans="1:8" x14ac:dyDescent="0.2">
      <c r="A428" s="38"/>
      <c r="B428" s="38"/>
      <c r="C428" s="38"/>
      <c r="E428" s="39"/>
      <c r="F428" s="96"/>
      <c r="G428" s="40"/>
      <c r="H428" s="40"/>
    </row>
    <row r="429" spans="1:8" x14ac:dyDescent="0.2">
      <c r="A429" s="38"/>
      <c r="B429" s="38"/>
      <c r="C429" s="38"/>
      <c r="E429" s="39"/>
      <c r="F429" s="96"/>
      <c r="G429" s="40"/>
      <c r="H429" s="40"/>
    </row>
    <row r="430" spans="1:8" x14ac:dyDescent="0.2">
      <c r="A430" s="38"/>
      <c r="B430" s="38"/>
      <c r="C430" s="38"/>
      <c r="E430" s="39"/>
      <c r="F430" s="96"/>
      <c r="G430" s="40"/>
      <c r="H430" s="40"/>
    </row>
    <row r="431" spans="1:8" x14ac:dyDescent="0.2">
      <c r="A431" s="38"/>
      <c r="B431" s="38"/>
      <c r="C431" s="38"/>
      <c r="E431" s="39"/>
      <c r="F431" s="96"/>
      <c r="G431" s="40"/>
      <c r="H431" s="40"/>
    </row>
    <row r="432" spans="1:8" x14ac:dyDescent="0.2">
      <c r="A432" s="38"/>
      <c r="B432" s="38"/>
      <c r="C432" s="38"/>
      <c r="E432" s="39"/>
      <c r="F432" s="96"/>
      <c r="G432" s="40"/>
      <c r="H432" s="40"/>
    </row>
    <row r="433" spans="1:8" x14ac:dyDescent="0.2">
      <c r="A433" s="38"/>
      <c r="B433" s="38"/>
      <c r="C433" s="38"/>
      <c r="E433" s="39"/>
      <c r="F433" s="96"/>
      <c r="G433" s="40"/>
      <c r="H433" s="40"/>
    </row>
    <row r="434" spans="1:8" x14ac:dyDescent="0.2">
      <c r="A434" s="38"/>
      <c r="B434" s="38"/>
      <c r="C434" s="38"/>
      <c r="E434" s="39"/>
      <c r="F434" s="96"/>
      <c r="G434" s="40"/>
      <c r="H434" s="40"/>
    </row>
    <row r="435" spans="1:8" x14ac:dyDescent="0.2">
      <c r="A435" s="38"/>
      <c r="B435" s="38"/>
      <c r="C435" s="38"/>
      <c r="E435" s="39"/>
      <c r="F435" s="96"/>
      <c r="G435" s="40"/>
      <c r="H435" s="40"/>
    </row>
    <row r="436" spans="1:8" x14ac:dyDescent="0.2">
      <c r="A436" s="38"/>
      <c r="B436" s="38"/>
      <c r="C436" s="38"/>
      <c r="E436" s="39"/>
      <c r="F436" s="96"/>
      <c r="G436" s="40"/>
      <c r="H436" s="40"/>
    </row>
    <row r="437" spans="1:8" x14ac:dyDescent="0.2">
      <c r="A437" s="38"/>
      <c r="B437" s="38"/>
      <c r="C437" s="38"/>
      <c r="E437" s="39"/>
      <c r="F437" s="96"/>
      <c r="G437" s="40"/>
      <c r="H437" s="40"/>
    </row>
    <row r="438" spans="1:8" x14ac:dyDescent="0.2">
      <c r="A438" s="38"/>
      <c r="B438" s="38"/>
      <c r="C438" s="38"/>
      <c r="E438" s="39"/>
      <c r="F438" s="96"/>
      <c r="G438" s="40"/>
      <c r="H438" s="40"/>
    </row>
    <row r="439" spans="1:8" x14ac:dyDescent="0.2">
      <c r="A439" s="38"/>
      <c r="B439" s="38"/>
      <c r="C439" s="38"/>
      <c r="E439" s="39"/>
      <c r="F439" s="96"/>
      <c r="G439" s="40"/>
      <c r="H439" s="40"/>
    </row>
    <row r="440" spans="1:8" x14ac:dyDescent="0.2">
      <c r="A440" s="38"/>
      <c r="B440" s="38"/>
      <c r="C440" s="38"/>
      <c r="E440" s="39"/>
      <c r="F440" s="96"/>
      <c r="G440" s="40"/>
      <c r="H440" s="40"/>
    </row>
    <row r="441" spans="1:8" x14ac:dyDescent="0.2">
      <c r="A441" s="38"/>
      <c r="B441" s="38"/>
      <c r="C441" s="38"/>
      <c r="E441" s="39"/>
      <c r="F441" s="96"/>
      <c r="G441" s="40"/>
      <c r="H441" s="40"/>
    </row>
    <row r="442" spans="1:8" x14ac:dyDescent="0.2">
      <c r="A442" s="38"/>
      <c r="B442" s="38"/>
      <c r="C442" s="38"/>
      <c r="E442" s="39"/>
      <c r="F442" s="96"/>
      <c r="G442" s="40"/>
      <c r="H442" s="40"/>
    </row>
    <row r="443" spans="1:8" x14ac:dyDescent="0.2">
      <c r="A443" s="38"/>
      <c r="B443" s="38"/>
      <c r="C443" s="38"/>
      <c r="E443" s="39"/>
      <c r="F443" s="96"/>
      <c r="G443" s="40"/>
      <c r="H443" s="40"/>
    </row>
    <row r="444" spans="1:8" x14ac:dyDescent="0.2">
      <c r="A444" s="38"/>
      <c r="B444" s="38"/>
      <c r="C444" s="38"/>
      <c r="E444" s="39"/>
      <c r="F444" s="96"/>
      <c r="G444" s="40"/>
      <c r="H444" s="40"/>
    </row>
    <row r="445" spans="1:8" x14ac:dyDescent="0.2">
      <c r="A445" s="38"/>
      <c r="B445" s="38"/>
      <c r="C445" s="38"/>
      <c r="E445" s="39"/>
      <c r="F445" s="96"/>
      <c r="G445" s="40"/>
      <c r="H445" s="40"/>
    </row>
    <row r="446" spans="1:8" x14ac:dyDescent="0.2">
      <c r="A446" s="38"/>
      <c r="B446" s="38"/>
      <c r="C446" s="38"/>
      <c r="E446" s="39"/>
      <c r="F446" s="96"/>
      <c r="G446" s="40"/>
      <c r="H446" s="40"/>
    </row>
    <row r="447" spans="1:8" x14ac:dyDescent="0.2">
      <c r="A447" s="38"/>
      <c r="B447" s="38"/>
      <c r="C447" s="38"/>
      <c r="E447" s="39"/>
      <c r="F447" s="96"/>
      <c r="G447" s="40"/>
      <c r="H447" s="40"/>
    </row>
    <row r="448" spans="1:8" x14ac:dyDescent="0.2">
      <c r="A448" s="38"/>
      <c r="B448" s="38"/>
      <c r="C448" s="38"/>
      <c r="E448" s="39"/>
      <c r="F448" s="96"/>
      <c r="G448" s="40"/>
      <c r="H448" s="40"/>
    </row>
    <row r="449" spans="1:8" x14ac:dyDescent="0.2">
      <c r="A449" s="38"/>
      <c r="B449" s="38"/>
      <c r="C449" s="38"/>
      <c r="E449" s="39"/>
      <c r="F449" s="96"/>
      <c r="G449" s="40"/>
      <c r="H449" s="40"/>
    </row>
    <row r="450" spans="1:8" x14ac:dyDescent="0.2">
      <c r="A450" s="38"/>
      <c r="B450" s="38"/>
      <c r="C450" s="38"/>
      <c r="E450" s="39"/>
      <c r="F450" s="96"/>
      <c r="G450" s="40"/>
      <c r="H450" s="40"/>
    </row>
    <row r="451" spans="1:8" x14ac:dyDescent="0.2">
      <c r="A451" s="38"/>
      <c r="B451" s="38"/>
      <c r="C451" s="38"/>
      <c r="E451" s="39"/>
      <c r="F451" s="96"/>
      <c r="G451" s="40"/>
      <c r="H451" s="40"/>
    </row>
    <row r="452" spans="1:8" x14ac:dyDescent="0.2">
      <c r="A452" s="38"/>
      <c r="B452" s="38"/>
      <c r="C452" s="38"/>
      <c r="E452" s="39"/>
      <c r="F452" s="96"/>
      <c r="G452" s="40"/>
      <c r="H452" s="40"/>
    </row>
    <row r="453" spans="1:8" x14ac:dyDescent="0.2">
      <c r="A453" s="38"/>
      <c r="B453" s="38"/>
      <c r="C453" s="38"/>
      <c r="E453" s="39"/>
      <c r="F453" s="96"/>
      <c r="G453" s="40"/>
      <c r="H453" s="40"/>
    </row>
    <row r="454" spans="1:8" x14ac:dyDescent="0.2">
      <c r="A454" s="38"/>
      <c r="B454" s="38"/>
      <c r="C454" s="38"/>
      <c r="E454" s="39"/>
      <c r="F454" s="96"/>
      <c r="G454" s="40"/>
      <c r="H454" s="40"/>
    </row>
    <row r="455" spans="1:8" x14ac:dyDescent="0.2">
      <c r="A455" s="38"/>
      <c r="B455" s="38"/>
      <c r="C455" s="38"/>
      <c r="E455" s="39"/>
      <c r="F455" s="96"/>
      <c r="G455" s="40"/>
      <c r="H455" s="40"/>
    </row>
    <row r="456" spans="1:8" x14ac:dyDescent="0.2">
      <c r="A456" s="38"/>
      <c r="B456" s="38"/>
      <c r="C456" s="38"/>
      <c r="E456" s="39"/>
      <c r="F456" s="96"/>
      <c r="G456" s="40"/>
      <c r="H456" s="40"/>
    </row>
    <row r="457" spans="1:8" x14ac:dyDescent="0.2">
      <c r="A457" s="38"/>
      <c r="B457" s="38"/>
      <c r="C457" s="38"/>
      <c r="E457" s="38"/>
      <c r="F457" s="96"/>
      <c r="G457" s="40"/>
      <c r="H457" s="40"/>
    </row>
    <row r="458" spans="1:8" x14ac:dyDescent="0.2">
      <c r="A458" s="38"/>
      <c r="B458" s="38"/>
      <c r="C458" s="38"/>
      <c r="E458" s="38"/>
      <c r="F458" s="96"/>
      <c r="G458" s="40"/>
      <c r="H458" s="40"/>
    </row>
    <row r="459" spans="1:8" x14ac:dyDescent="0.2">
      <c r="A459" s="38"/>
      <c r="B459" s="38"/>
      <c r="C459" s="38"/>
      <c r="E459" s="38"/>
      <c r="F459" s="96"/>
      <c r="G459" s="40"/>
      <c r="H459" s="40"/>
    </row>
    <row r="460" spans="1:8" x14ac:dyDescent="0.2">
      <c r="A460" s="38"/>
      <c r="B460" s="38"/>
      <c r="C460" s="38"/>
      <c r="E460" s="38"/>
      <c r="F460" s="96"/>
      <c r="G460" s="40"/>
      <c r="H460" s="40"/>
    </row>
    <row r="461" spans="1:8" x14ac:dyDescent="0.2">
      <c r="A461" s="38"/>
      <c r="B461" s="38"/>
      <c r="C461" s="38"/>
      <c r="E461" s="38"/>
      <c r="F461" s="96"/>
      <c r="G461" s="40"/>
      <c r="H461" s="40"/>
    </row>
    <row r="462" spans="1:8" x14ac:dyDescent="0.2">
      <c r="A462" s="38"/>
      <c r="B462" s="38"/>
      <c r="C462" s="38"/>
      <c r="E462" s="38"/>
      <c r="F462" s="96"/>
      <c r="G462" s="40"/>
      <c r="H462" s="40"/>
    </row>
    <row r="463" spans="1:8" x14ac:dyDescent="0.2">
      <c r="A463" s="38"/>
      <c r="B463" s="38"/>
      <c r="C463" s="38"/>
      <c r="E463" s="38"/>
      <c r="F463" s="96"/>
      <c r="G463" s="40"/>
      <c r="H463" s="40"/>
    </row>
    <row r="464" spans="1:8" x14ac:dyDescent="0.2">
      <c r="A464" s="38"/>
      <c r="B464" s="38"/>
      <c r="C464" s="38"/>
      <c r="E464" s="38"/>
      <c r="F464" s="96"/>
      <c r="G464" s="40"/>
      <c r="H464" s="40"/>
    </row>
    <row r="465" spans="1:8" x14ac:dyDescent="0.2">
      <c r="A465" s="38"/>
      <c r="B465" s="38"/>
      <c r="C465" s="38"/>
      <c r="E465" s="38"/>
      <c r="F465" s="96"/>
      <c r="G465" s="40"/>
      <c r="H465" s="40"/>
    </row>
    <row r="466" spans="1:8" x14ac:dyDescent="0.2">
      <c r="A466" s="38"/>
      <c r="B466" s="38"/>
      <c r="C466" s="38"/>
      <c r="E466" s="38"/>
      <c r="F466" s="96"/>
      <c r="G466" s="40"/>
      <c r="H466" s="40"/>
    </row>
    <row r="467" spans="1:8" x14ac:dyDescent="0.2">
      <c r="A467" s="38"/>
      <c r="B467" s="38"/>
      <c r="C467" s="38"/>
      <c r="E467" s="38"/>
      <c r="F467" s="96"/>
      <c r="G467" s="40"/>
      <c r="H467" s="40"/>
    </row>
    <row r="468" spans="1:8" x14ac:dyDescent="0.2">
      <c r="A468" s="38"/>
      <c r="B468" s="38"/>
      <c r="C468" s="38"/>
      <c r="E468" s="38"/>
      <c r="F468" s="96"/>
      <c r="G468" s="40"/>
      <c r="H468" s="40"/>
    </row>
    <row r="469" spans="1:8" x14ac:dyDescent="0.2">
      <c r="A469" s="38"/>
      <c r="B469" s="38"/>
      <c r="C469" s="38"/>
      <c r="E469" s="38"/>
      <c r="F469" s="96"/>
      <c r="G469" s="40"/>
      <c r="H469" s="40"/>
    </row>
    <row r="470" spans="1:8" x14ac:dyDescent="0.2">
      <c r="A470" s="38"/>
      <c r="B470" s="38"/>
      <c r="C470" s="38"/>
      <c r="E470" s="38"/>
      <c r="F470" s="96"/>
      <c r="G470" s="40"/>
      <c r="H470" s="40"/>
    </row>
    <row r="471" spans="1:8" x14ac:dyDescent="0.2">
      <c r="A471" s="38"/>
      <c r="B471" s="38"/>
      <c r="C471" s="38"/>
      <c r="E471" s="38"/>
      <c r="F471" s="96"/>
      <c r="G471" s="40"/>
      <c r="H471" s="40"/>
    </row>
    <row r="472" spans="1:8" x14ac:dyDescent="0.2">
      <c r="A472" s="38"/>
      <c r="B472" s="38"/>
      <c r="C472" s="38"/>
      <c r="E472" s="38"/>
      <c r="F472" s="96"/>
      <c r="G472" s="40"/>
      <c r="H472" s="40"/>
    </row>
    <row r="473" spans="1:8" x14ac:dyDescent="0.2">
      <c r="A473" s="38"/>
      <c r="B473" s="38"/>
      <c r="C473" s="38"/>
      <c r="E473" s="38"/>
      <c r="F473" s="96"/>
      <c r="G473" s="40"/>
      <c r="H473" s="40"/>
    </row>
    <row r="474" spans="1:8" x14ac:dyDescent="0.2">
      <c r="A474" s="38"/>
      <c r="B474" s="38"/>
      <c r="C474" s="38"/>
      <c r="E474" s="38"/>
      <c r="F474" s="96"/>
      <c r="G474" s="40"/>
      <c r="H474" s="40"/>
    </row>
    <row r="475" spans="1:8" x14ac:dyDescent="0.2">
      <c r="A475" s="38"/>
      <c r="B475" s="38"/>
      <c r="C475" s="38"/>
      <c r="E475" s="38"/>
      <c r="F475" s="96"/>
      <c r="G475" s="40"/>
      <c r="H475" s="40"/>
    </row>
    <row r="476" spans="1:8" x14ac:dyDescent="0.2">
      <c r="A476" s="38"/>
      <c r="B476" s="38"/>
      <c r="C476" s="38"/>
      <c r="E476" s="38"/>
      <c r="F476" s="96"/>
      <c r="G476" s="40"/>
      <c r="H476" s="40"/>
    </row>
    <row r="477" spans="1:8" x14ac:dyDescent="0.2">
      <c r="A477" s="38"/>
      <c r="B477" s="38"/>
      <c r="C477" s="38"/>
      <c r="E477" s="38"/>
      <c r="F477" s="96"/>
      <c r="G477" s="40"/>
      <c r="H477" s="40"/>
    </row>
    <row r="478" spans="1:8" x14ac:dyDescent="0.2">
      <c r="A478" s="38"/>
      <c r="B478" s="38"/>
      <c r="C478" s="38"/>
      <c r="E478" s="38"/>
      <c r="F478" s="96"/>
      <c r="G478" s="40"/>
      <c r="H478" s="40"/>
    </row>
    <row r="479" spans="1:8" x14ac:dyDescent="0.2">
      <c r="A479" s="38"/>
      <c r="B479" s="38"/>
      <c r="C479" s="38"/>
      <c r="E479" s="38"/>
      <c r="F479" s="96"/>
      <c r="G479" s="40"/>
      <c r="H479" s="40"/>
    </row>
    <row r="480" spans="1:8" x14ac:dyDescent="0.2">
      <c r="A480" s="38"/>
      <c r="B480" s="38"/>
      <c r="C480" s="38"/>
      <c r="E480" s="38"/>
      <c r="F480" s="96"/>
      <c r="G480" s="40"/>
      <c r="H480" s="40"/>
    </row>
    <row r="481" spans="1:8" x14ac:dyDescent="0.2">
      <c r="A481" s="38"/>
      <c r="B481" s="38"/>
      <c r="C481" s="38"/>
      <c r="E481" s="38"/>
      <c r="F481" s="96"/>
      <c r="G481" s="40"/>
      <c r="H481" s="40"/>
    </row>
    <row r="482" spans="1:8" x14ac:dyDescent="0.2">
      <c r="A482" s="38"/>
      <c r="B482" s="38"/>
      <c r="C482" s="38"/>
      <c r="E482" s="38"/>
      <c r="F482" s="96"/>
      <c r="G482" s="40"/>
      <c r="H482" s="40"/>
    </row>
    <row r="483" spans="1:8" x14ac:dyDescent="0.2">
      <c r="A483" s="38"/>
      <c r="B483" s="38"/>
      <c r="C483" s="38"/>
      <c r="E483" s="38"/>
      <c r="F483" s="96"/>
      <c r="G483" s="40"/>
      <c r="H483" s="40"/>
    </row>
    <row r="484" spans="1:8" x14ac:dyDescent="0.2">
      <c r="A484" s="38"/>
      <c r="B484" s="38"/>
      <c r="C484" s="38"/>
      <c r="E484" s="38"/>
      <c r="F484" s="96"/>
      <c r="G484" s="40"/>
      <c r="H484" s="40"/>
    </row>
    <row r="485" spans="1:8" x14ac:dyDescent="0.2">
      <c r="A485" s="38"/>
      <c r="B485" s="38"/>
      <c r="C485" s="38"/>
      <c r="E485" s="38"/>
      <c r="F485" s="96"/>
      <c r="G485" s="40"/>
      <c r="H485" s="40"/>
    </row>
    <row r="486" spans="1:8" x14ac:dyDescent="0.2">
      <c r="A486" s="38"/>
      <c r="B486" s="38"/>
      <c r="C486" s="38"/>
      <c r="E486" s="38"/>
      <c r="F486" s="96"/>
      <c r="G486" s="40"/>
      <c r="H486" s="40"/>
    </row>
    <row r="487" spans="1:8" x14ac:dyDescent="0.2">
      <c r="A487" s="38"/>
      <c r="B487" s="38"/>
      <c r="C487" s="38"/>
      <c r="E487" s="38"/>
      <c r="F487" s="96"/>
      <c r="G487" s="40"/>
      <c r="H487" s="40"/>
    </row>
    <row r="488" spans="1:8" x14ac:dyDescent="0.2">
      <c r="A488" s="38"/>
      <c r="B488" s="38"/>
      <c r="C488" s="38"/>
      <c r="E488" s="38"/>
      <c r="F488" s="96"/>
      <c r="G488" s="40"/>
      <c r="H488" s="40"/>
    </row>
    <row r="489" spans="1:8" x14ac:dyDescent="0.2">
      <c r="A489" s="38"/>
      <c r="B489" s="38"/>
      <c r="C489" s="38"/>
      <c r="E489" s="38"/>
      <c r="F489" s="96"/>
      <c r="G489" s="40"/>
      <c r="H489" s="40"/>
    </row>
    <row r="490" spans="1:8" x14ac:dyDescent="0.2">
      <c r="A490" s="38"/>
      <c r="B490" s="38"/>
      <c r="C490" s="38"/>
      <c r="E490" s="38"/>
      <c r="F490" s="96"/>
      <c r="G490" s="40"/>
      <c r="H490" s="40"/>
    </row>
    <row r="491" spans="1:8" x14ac:dyDescent="0.2">
      <c r="A491" s="38"/>
      <c r="B491" s="38"/>
      <c r="C491" s="38"/>
      <c r="E491" s="38"/>
      <c r="F491" s="96"/>
      <c r="G491" s="40"/>
      <c r="H491" s="40"/>
    </row>
    <row r="492" spans="1:8" x14ac:dyDescent="0.2">
      <c r="A492" s="38"/>
      <c r="B492" s="38"/>
      <c r="C492" s="38"/>
      <c r="E492" s="38"/>
      <c r="F492" s="96"/>
      <c r="G492" s="40"/>
      <c r="H492" s="40"/>
    </row>
    <row r="493" spans="1:8" x14ac:dyDescent="0.2">
      <c r="A493" s="38"/>
      <c r="B493" s="38"/>
      <c r="C493" s="38"/>
      <c r="E493" s="38"/>
      <c r="F493" s="96"/>
      <c r="G493" s="40"/>
      <c r="H493" s="40"/>
    </row>
    <row r="494" spans="1:8" x14ac:dyDescent="0.2">
      <c r="A494" s="38"/>
      <c r="B494" s="38"/>
      <c r="C494" s="38"/>
      <c r="E494" s="38"/>
      <c r="F494" s="96"/>
      <c r="G494" s="40"/>
      <c r="H494" s="40"/>
    </row>
    <row r="495" spans="1:8" x14ac:dyDescent="0.2">
      <c r="A495" s="38"/>
      <c r="B495" s="38"/>
      <c r="C495" s="38"/>
      <c r="E495" s="38"/>
      <c r="F495" s="96"/>
      <c r="G495" s="40"/>
      <c r="H495" s="40"/>
    </row>
    <row r="496" spans="1:8" x14ac:dyDescent="0.2">
      <c r="A496" s="38"/>
      <c r="B496" s="38"/>
      <c r="C496" s="38"/>
      <c r="E496" s="38"/>
      <c r="F496" s="96"/>
      <c r="G496" s="40"/>
      <c r="H496" s="40"/>
    </row>
    <row r="497" spans="1:8" x14ac:dyDescent="0.2">
      <c r="A497" s="38"/>
      <c r="B497" s="38"/>
      <c r="C497" s="38"/>
      <c r="E497" s="38"/>
      <c r="F497" s="96"/>
      <c r="G497" s="40"/>
      <c r="H497" s="40"/>
    </row>
    <row r="498" spans="1:8" x14ac:dyDescent="0.2">
      <c r="A498" s="38"/>
      <c r="B498" s="38"/>
      <c r="C498" s="38"/>
      <c r="E498" s="38"/>
      <c r="F498" s="96"/>
      <c r="G498" s="40"/>
      <c r="H498" s="40"/>
    </row>
    <row r="499" spans="1:8" x14ac:dyDescent="0.2">
      <c r="A499" s="38"/>
      <c r="B499" s="38"/>
      <c r="C499" s="38"/>
      <c r="E499" s="38"/>
      <c r="F499" s="96"/>
      <c r="G499" s="40"/>
      <c r="H499" s="40"/>
    </row>
    <row r="500" spans="1:8" x14ac:dyDescent="0.2">
      <c r="A500" s="38"/>
      <c r="B500" s="38"/>
      <c r="C500" s="38"/>
      <c r="E500" s="38"/>
      <c r="F500" s="96"/>
      <c r="G500" s="40"/>
      <c r="H500" s="40"/>
    </row>
    <row r="501" spans="1:8" x14ac:dyDescent="0.2">
      <c r="A501" s="38"/>
      <c r="B501" s="38"/>
      <c r="C501" s="38"/>
      <c r="E501" s="38"/>
      <c r="F501" s="96"/>
      <c r="G501" s="40"/>
      <c r="H501" s="40"/>
    </row>
    <row r="502" spans="1:8" x14ac:dyDescent="0.2">
      <c r="A502" s="38"/>
      <c r="B502" s="38"/>
      <c r="C502" s="38"/>
      <c r="E502" s="38"/>
      <c r="F502" s="96"/>
      <c r="G502" s="40"/>
      <c r="H502" s="40"/>
    </row>
    <row r="503" spans="1:8" x14ac:dyDescent="0.2">
      <c r="A503" s="38"/>
      <c r="B503" s="38"/>
      <c r="C503" s="38"/>
      <c r="E503" s="38"/>
      <c r="F503" s="96"/>
      <c r="G503" s="40"/>
      <c r="H503" s="40"/>
    </row>
    <row r="504" spans="1:8" x14ac:dyDescent="0.2">
      <c r="A504" s="38"/>
      <c r="B504" s="38"/>
      <c r="C504" s="38"/>
      <c r="E504" s="38"/>
      <c r="F504" s="96"/>
      <c r="G504" s="40"/>
      <c r="H504" s="40"/>
    </row>
    <row r="505" spans="1:8" x14ac:dyDescent="0.2">
      <c r="A505" s="38"/>
      <c r="B505" s="38"/>
      <c r="C505" s="38"/>
      <c r="E505" s="38"/>
      <c r="F505" s="96"/>
      <c r="G505" s="40"/>
      <c r="H505" s="40"/>
    </row>
    <row r="506" spans="1:8" x14ac:dyDescent="0.2">
      <c r="A506" s="38"/>
      <c r="B506" s="38"/>
      <c r="C506" s="38"/>
      <c r="E506" s="38"/>
      <c r="F506" s="96"/>
      <c r="G506" s="40"/>
      <c r="H506" s="40"/>
    </row>
    <row r="507" spans="1:8" x14ac:dyDescent="0.2">
      <c r="A507" s="38"/>
      <c r="B507" s="38"/>
      <c r="C507" s="38"/>
      <c r="E507" s="38"/>
      <c r="F507" s="96"/>
      <c r="G507" s="40"/>
      <c r="H507" s="40"/>
    </row>
    <row r="508" spans="1:8" x14ac:dyDescent="0.2">
      <c r="A508" s="38"/>
      <c r="B508" s="38"/>
      <c r="C508" s="38"/>
      <c r="E508" s="38"/>
      <c r="F508" s="96"/>
      <c r="G508" s="40"/>
      <c r="H508" s="40"/>
    </row>
    <row r="509" spans="1:8" x14ac:dyDescent="0.2">
      <c r="A509" s="38"/>
      <c r="B509" s="38"/>
      <c r="C509" s="38"/>
      <c r="E509" s="38"/>
      <c r="F509" s="96"/>
      <c r="G509" s="40"/>
      <c r="H509" s="40"/>
    </row>
    <row r="510" spans="1:8" x14ac:dyDescent="0.2">
      <c r="A510" s="38"/>
      <c r="B510" s="38"/>
      <c r="C510" s="38"/>
      <c r="E510" s="38"/>
      <c r="F510" s="96"/>
      <c r="G510" s="40"/>
      <c r="H510" s="40"/>
    </row>
    <row r="511" spans="1:8" x14ac:dyDescent="0.2">
      <c r="A511" s="38"/>
      <c r="B511" s="38"/>
      <c r="C511" s="38"/>
      <c r="E511" s="38"/>
      <c r="F511" s="96"/>
      <c r="G511" s="38"/>
      <c r="H511" s="38"/>
    </row>
    <row r="512" spans="1:8" x14ac:dyDescent="0.2">
      <c r="A512" s="38"/>
      <c r="B512" s="38"/>
      <c r="C512" s="38"/>
      <c r="E512" s="38"/>
      <c r="F512" s="96"/>
      <c r="G512" s="38"/>
      <c r="H512" s="38"/>
    </row>
    <row r="513" spans="1:8" x14ac:dyDescent="0.2">
      <c r="A513" s="38"/>
      <c r="B513" s="38"/>
      <c r="C513" s="38"/>
      <c r="E513" s="38"/>
      <c r="F513" s="96"/>
      <c r="G513" s="38"/>
      <c r="H513" s="38"/>
    </row>
    <row r="514" spans="1:8" x14ac:dyDescent="0.2">
      <c r="A514" s="38"/>
      <c r="B514" s="38"/>
      <c r="C514" s="38"/>
      <c r="E514" s="38"/>
      <c r="F514" s="96"/>
      <c r="G514" s="38"/>
      <c r="H514" s="38"/>
    </row>
    <row r="515" spans="1:8" x14ac:dyDescent="0.2">
      <c r="A515" s="38"/>
      <c r="B515" s="38"/>
      <c r="C515" s="38"/>
      <c r="E515" s="38"/>
      <c r="F515" s="96"/>
      <c r="G515" s="38"/>
      <c r="H515" s="38"/>
    </row>
    <row r="516" spans="1:8" x14ac:dyDescent="0.2">
      <c r="A516" s="38"/>
      <c r="B516" s="38"/>
      <c r="C516" s="38"/>
      <c r="E516" s="38"/>
      <c r="F516" s="96"/>
      <c r="G516" s="38"/>
      <c r="H516" s="38"/>
    </row>
    <row r="517" spans="1:8" x14ac:dyDescent="0.2">
      <c r="A517" s="38"/>
      <c r="B517" s="38"/>
      <c r="C517" s="38"/>
      <c r="E517" s="38"/>
      <c r="F517" s="96"/>
      <c r="G517" s="38"/>
      <c r="H517" s="38"/>
    </row>
    <row r="518" spans="1:8" x14ac:dyDescent="0.2">
      <c r="A518" s="38"/>
      <c r="B518" s="38"/>
      <c r="C518" s="38"/>
      <c r="E518" s="38"/>
      <c r="F518" s="96"/>
      <c r="G518" s="38"/>
      <c r="H518" s="38"/>
    </row>
    <row r="519" spans="1:8" x14ac:dyDescent="0.2">
      <c r="A519" s="38"/>
      <c r="B519" s="38"/>
      <c r="C519" s="38"/>
      <c r="E519" s="38"/>
      <c r="F519" s="96"/>
      <c r="G519" s="38"/>
      <c r="H519" s="38"/>
    </row>
    <row r="520" spans="1:8" x14ac:dyDescent="0.2">
      <c r="A520" s="38"/>
      <c r="B520" s="38"/>
      <c r="C520" s="38"/>
      <c r="E520" s="38"/>
      <c r="F520" s="96"/>
      <c r="G520" s="38"/>
      <c r="H520" s="38"/>
    </row>
    <row r="521" spans="1:8" x14ac:dyDescent="0.2">
      <c r="A521" s="38"/>
      <c r="B521" s="38"/>
      <c r="C521" s="38"/>
      <c r="E521" s="38"/>
      <c r="F521" s="96"/>
      <c r="G521" s="38"/>
      <c r="H521" s="38"/>
    </row>
    <row r="522" spans="1:8" x14ac:dyDescent="0.2">
      <c r="A522" s="38"/>
      <c r="B522" s="38"/>
      <c r="C522" s="38"/>
      <c r="E522" s="38"/>
      <c r="F522" s="96"/>
      <c r="G522" s="38"/>
      <c r="H522" s="38"/>
    </row>
    <row r="523" spans="1:8" x14ac:dyDescent="0.2">
      <c r="A523" s="38"/>
      <c r="B523" s="38"/>
      <c r="C523" s="38"/>
      <c r="E523" s="38"/>
      <c r="F523" s="96"/>
      <c r="G523" s="38"/>
      <c r="H523" s="38"/>
    </row>
    <row r="524" spans="1:8" x14ac:dyDescent="0.2">
      <c r="A524" s="38"/>
      <c r="B524" s="38"/>
      <c r="C524" s="38"/>
      <c r="E524" s="38"/>
      <c r="F524" s="96"/>
      <c r="G524" s="38"/>
      <c r="H524" s="38"/>
    </row>
    <row r="525" spans="1:8" x14ac:dyDescent="0.2">
      <c r="A525" s="38"/>
      <c r="B525" s="38"/>
      <c r="C525" s="38"/>
      <c r="E525" s="38"/>
      <c r="F525" s="96"/>
      <c r="G525" s="38"/>
      <c r="H525" s="38"/>
    </row>
    <row r="526" spans="1:8" x14ac:dyDescent="0.2">
      <c r="A526" s="38"/>
      <c r="B526" s="38"/>
      <c r="C526" s="38"/>
      <c r="E526" s="38"/>
      <c r="F526" s="96"/>
      <c r="G526" s="38"/>
      <c r="H526" s="38"/>
    </row>
  </sheetData>
  <autoFilter ref="A3:H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sortState ref="A5:H6">
    <sortCondition descending="1" ref="A5"/>
  </sortState>
  <mergeCells count="3">
    <mergeCell ref="A3:H3"/>
    <mergeCell ref="A78:H78"/>
    <mergeCell ref="A43:H43"/>
  </mergeCells>
  <pageMargins left="0.7" right="0.7" top="0.75" bottom="0.75" header="0.3" footer="0.3"/>
  <pageSetup paperSize="17" scale="99" fitToHeight="0" orientation="portrait" r:id="rId1"/>
  <headerFooter>
    <oddHeader>&amp;C&amp;"-,Bold"&amp;14TRIP YEAR TO DATE PENDING/STATUS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YTD Match Distributions</vt:lpstr>
      <vt:lpstr>YTD Submitted, Pending Review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Keen, Shannon A</dc:creator>
  <cp:lastModifiedBy>Stanford, Austin J</cp:lastModifiedBy>
  <cp:lastPrinted>2017-12-04T18:16:58Z</cp:lastPrinted>
  <dcterms:created xsi:type="dcterms:W3CDTF">2015-04-22T15:11:54Z</dcterms:created>
  <dcterms:modified xsi:type="dcterms:W3CDTF">2017-12-05T17:09:16Z</dcterms:modified>
</cp:coreProperties>
</file>