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B336815F-45C8-495D-96C7-DCBCCF596365}" xr6:coauthVersionLast="36" xr6:coauthVersionMax="47" xr10:uidLastSave="{00000000-0000-0000-0000-000000000000}"/>
  <bookViews>
    <workbookView xWindow="0" yWindow="0" windowWidth="28800" windowHeight="14025" tabRatio="671" activeTab="8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9" r:id="rId6"/>
    <sheet name="7" sheetId="20" r:id="rId7"/>
    <sheet name="HUB" sheetId="18" r:id="rId8"/>
    <sheet name="Summary" sheetId="1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</workbook>
</file>

<file path=xl/calcChain.xml><?xml version="1.0" encoding="utf-8"?>
<calcChain xmlns="http://schemas.openxmlformats.org/spreadsheetml/2006/main">
  <c r="I6" i="18" l="1"/>
  <c r="A6" i="18"/>
  <c r="I5" i="18"/>
  <c r="A5" i="18"/>
  <c r="I4" i="18"/>
  <c r="A4" i="18"/>
  <c r="I6" i="20"/>
  <c r="A6" i="20"/>
  <c r="I5" i="20"/>
  <c r="A5" i="20"/>
  <c r="I4" i="20"/>
  <c r="A4" i="20"/>
  <c r="I6" i="19"/>
  <c r="A6" i="19"/>
  <c r="I5" i="19"/>
  <c r="A5" i="19"/>
  <c r="I4" i="19"/>
  <c r="A4" i="19"/>
  <c r="I6" i="10"/>
  <c r="A6" i="10"/>
  <c r="I5" i="10"/>
  <c r="A5" i="10"/>
  <c r="I4" i="10"/>
  <c r="A4" i="10"/>
  <c r="I6" i="9"/>
  <c r="A6" i="9"/>
  <c r="I5" i="9"/>
  <c r="A5" i="9"/>
  <c r="I4" i="9"/>
  <c r="A4" i="9"/>
  <c r="I6" i="5"/>
  <c r="A6" i="5"/>
  <c r="I5" i="5"/>
  <c r="A5" i="5"/>
  <c r="I4" i="5"/>
  <c r="A4" i="5"/>
  <c r="I6" i="3"/>
  <c r="A6" i="3"/>
  <c r="I5" i="3"/>
  <c r="A5" i="3"/>
  <c r="I4" i="3"/>
  <c r="A4" i="3"/>
  <c r="A5" i="2"/>
  <c r="A6" i="2"/>
  <c r="A4" i="2"/>
  <c r="T6" i="1"/>
  <c r="U6" i="1"/>
  <c r="H9" i="1" l="1"/>
  <c r="H8" i="1"/>
  <c r="H7" i="1"/>
  <c r="G9" i="1"/>
  <c r="G7" i="1"/>
  <c r="G8" i="1"/>
  <c r="M8" i="1" l="1"/>
  <c r="U8" i="1" s="1"/>
  <c r="M9" i="1"/>
  <c r="U9" i="1" s="1"/>
  <c r="M7" i="1"/>
  <c r="T9" i="1" l="1"/>
  <c r="T8" i="1"/>
  <c r="T7" i="1"/>
  <c r="U7" i="1"/>
  <c r="S6" i="1"/>
  <c r="R6" i="1"/>
  <c r="Q6" i="1"/>
  <c r="P6" i="1"/>
  <c r="O6" i="1"/>
  <c r="I6" i="2" l="1"/>
  <c r="I5" i="2"/>
  <c r="I4" i="2"/>
  <c r="C7" i="1" l="1"/>
  <c r="D7" i="1"/>
  <c r="F7" i="1"/>
  <c r="C8" i="1" l="1"/>
  <c r="D8" i="1"/>
  <c r="E8" i="1"/>
  <c r="F8" i="1"/>
  <c r="C9" i="1"/>
  <c r="D9" i="1"/>
  <c r="E9" i="1"/>
  <c r="F9" i="1"/>
  <c r="E7" i="1"/>
  <c r="B8" i="1" l="1"/>
  <c r="B9" i="1"/>
  <c r="B7" i="1"/>
  <c r="I7" i="1" l="1"/>
  <c r="J7" i="1"/>
  <c r="I9" i="1"/>
  <c r="J9" i="1"/>
  <c r="J8" i="1"/>
  <c r="I8" i="1"/>
  <c r="O7" i="1"/>
  <c r="O9" i="1"/>
  <c r="O8" i="1"/>
  <c r="P7" i="1"/>
  <c r="K7" i="1" l="1"/>
  <c r="K9" i="1"/>
  <c r="K8" i="1"/>
  <c r="S9" i="1"/>
  <c r="P8" i="1"/>
  <c r="R9" i="1"/>
  <c r="Q9" i="1"/>
  <c r="P9" i="1"/>
  <c r="R8" i="1"/>
  <c r="Q7" i="1"/>
  <c r="R7" i="1"/>
  <c r="S7" i="1"/>
  <c r="Q8" i="1"/>
  <c r="S8" i="1"/>
  <c r="V7" i="1" l="1"/>
  <c r="V9" i="1"/>
  <c r="V8" i="1"/>
  <c r="W8" i="1" s="1"/>
  <c r="W9" i="1" l="1"/>
  <c r="W7" i="1"/>
</calcChain>
</file>

<file path=xl/sharedStrings.xml><?xml version="1.0" encoding="utf-8"?>
<sst xmlns="http://schemas.openxmlformats.org/spreadsheetml/2006/main" count="87" uniqueCount="24">
  <si>
    <t xml:space="preserve">RESPONDENT SUMMARY </t>
  </si>
  <si>
    <t>Criteria 1</t>
  </si>
  <si>
    <t>Criteria 2</t>
  </si>
  <si>
    <t>Criteria 3</t>
  </si>
  <si>
    <t>Criteria 4</t>
  </si>
  <si>
    <t>Criteria 5</t>
  </si>
  <si>
    <t>Criteria 6</t>
  </si>
  <si>
    <t>HUB</t>
  </si>
  <si>
    <t xml:space="preserve">Technical </t>
  </si>
  <si>
    <t>Rank of Tech + HUB</t>
  </si>
  <si>
    <t>c</t>
  </si>
  <si>
    <t>Criteria 7 (HUB)</t>
  </si>
  <si>
    <t>Total (technical)</t>
  </si>
  <si>
    <t>Final Score (Tech+HUB)</t>
  </si>
  <si>
    <t>Total Weighted Technical  Score (Average)</t>
  </si>
  <si>
    <t>Rank of  Weighted Technical  Score</t>
  </si>
  <si>
    <t>Weighted HUB Score</t>
  </si>
  <si>
    <t>Total Weighted Score</t>
  </si>
  <si>
    <t>Cannon Design</t>
  </si>
  <si>
    <t>Kirksey and Workshop</t>
  </si>
  <si>
    <t>Moody Nolan and Page</t>
  </si>
  <si>
    <t xml:space="preserve">RFQ730-25006 A&amp;E Student Center North Expansion								</t>
  </si>
  <si>
    <t>Shortlist EVALUATION SUMMARY</t>
  </si>
  <si>
    <t>Total Weighted Technical  Score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</si>
</sst>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1"/>
      <color rgb="FF000000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8">
    <xf numFmtId="0" fontId="0" fillId="0" borderId="0"/>
    <xf numFmtId="44" fontId="23" fillId="0" borderId="0" applyFont="0" applyFill="0" applyBorder="0" applyAlignment="0" applyProtection="0"/>
    <xf numFmtId="0" fontId="23" fillId="0" borderId="0"/>
    <xf numFmtId="0" fontId="20" fillId="0" borderId="0"/>
    <xf numFmtId="0" fontId="20" fillId="0" borderId="0"/>
    <xf numFmtId="0" fontId="23" fillId="2" borderId="1" applyNumberFormat="0" applyFont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2" applyNumberFormat="0" applyAlignment="0" applyProtection="0"/>
    <xf numFmtId="0" fontId="29" fillId="22" borderId="3" applyNumberFormat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2" applyNumberFormat="0" applyAlignment="0" applyProtection="0"/>
    <xf numFmtId="0" fontId="36" fillId="0" borderId="7" applyNumberFormat="0" applyFill="0" applyAlignment="0" applyProtection="0"/>
    <xf numFmtId="0" fontId="37" fillId="23" borderId="0" applyNumberFormat="0" applyBorder="0" applyAlignment="0" applyProtection="0"/>
    <xf numFmtId="0" fontId="24" fillId="2" borderId="1" applyNumberFormat="0" applyFont="0" applyAlignment="0" applyProtection="0"/>
    <xf numFmtId="0" fontId="38" fillId="21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2" applyNumberFormat="0" applyAlignment="0" applyProtection="0"/>
    <xf numFmtId="0" fontId="29" fillId="22" borderId="3" applyNumberFormat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2" applyNumberFormat="0" applyAlignment="0" applyProtection="0"/>
    <xf numFmtId="0" fontId="36" fillId="0" borderId="7" applyNumberFormat="0" applyFill="0" applyAlignment="0" applyProtection="0"/>
    <xf numFmtId="0" fontId="37" fillId="23" borderId="0" applyNumberFormat="0" applyBorder="0" applyAlignment="0" applyProtection="0"/>
    <xf numFmtId="0" fontId="38" fillId="21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23" fillId="0" borderId="0"/>
    <xf numFmtId="0" fontId="23" fillId="2" borderId="1" applyNumberFormat="0" applyFont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3" fillId="0" borderId="0"/>
    <xf numFmtId="0" fontId="23" fillId="2" borderId="1" applyNumberFormat="0" applyFont="0" applyAlignment="0" applyProtection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23" fillId="0" borderId="0" applyFont="0" applyFill="0" applyBorder="0" applyAlignment="0" applyProtection="0"/>
    <xf numFmtId="0" fontId="7" fillId="0" borderId="0"/>
    <xf numFmtId="44" fontId="49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55" fillId="42" borderId="0" applyNumberFormat="0" applyBorder="0" applyAlignment="0" applyProtection="0"/>
    <xf numFmtId="0" fontId="38" fillId="21" borderId="34" applyNumberFormat="0" applyAlignment="0" applyProtection="0"/>
    <xf numFmtId="0" fontId="54" fillId="34" borderId="0" applyNumberFormat="0" applyBorder="0" applyAlignment="0" applyProtection="0"/>
    <xf numFmtId="0" fontId="35" fillId="8" borderId="32" applyNumberFormat="0" applyAlignment="0" applyProtection="0"/>
    <xf numFmtId="0" fontId="35" fillId="8" borderId="44" applyNumberFormat="0" applyAlignment="0" applyProtection="0"/>
    <xf numFmtId="0" fontId="68" fillId="0" borderId="0" applyNumberFormat="0" applyBorder="0" applyProtection="0"/>
    <xf numFmtId="0" fontId="55" fillId="40" borderId="0" applyNumberFormat="0" applyBorder="0" applyAlignment="0" applyProtection="0"/>
    <xf numFmtId="0" fontId="28" fillId="21" borderId="32" applyNumberFormat="0" applyAlignment="0" applyProtection="0"/>
    <xf numFmtId="0" fontId="55" fillId="34" borderId="0" applyNumberFormat="0" applyBorder="0" applyAlignment="0" applyProtection="0"/>
    <xf numFmtId="0" fontId="55" fillId="43" borderId="0" applyNumberFormat="0" applyBorder="0" applyAlignment="0" applyProtection="0"/>
    <xf numFmtId="0" fontId="65" fillId="31" borderId="56" applyNumberFormat="0" applyAlignment="0" applyProtection="0"/>
    <xf numFmtId="0" fontId="23" fillId="2" borderId="49" applyNumberFormat="0" applyFont="0" applyAlignment="0" applyProtection="0"/>
    <xf numFmtId="0" fontId="55" fillId="34" borderId="0" applyNumberFormat="0" applyBorder="0" applyAlignment="0" applyProtection="0"/>
    <xf numFmtId="0" fontId="54" fillId="33" borderId="0" applyNumberFormat="0" applyBorder="0" applyAlignment="0" applyProtection="0"/>
    <xf numFmtId="0" fontId="59" fillId="0" borderId="0" applyNumberFormat="0" applyFill="0" applyBorder="0" applyAlignment="0" applyProtection="0"/>
    <xf numFmtId="0" fontId="54" fillId="35" borderId="0" applyNumberFormat="0" applyBorder="0" applyAlignment="0" applyProtection="0"/>
    <xf numFmtId="0" fontId="55" fillId="43" borderId="0" applyNumberFormat="0" applyBorder="0" applyAlignment="0" applyProtection="0"/>
    <xf numFmtId="0" fontId="65" fillId="31" borderId="56" applyNumberFormat="0" applyAlignment="0" applyProtection="0"/>
    <xf numFmtId="0" fontId="54" fillId="29" borderId="0" applyNumberFormat="0" applyBorder="0" applyAlignment="0" applyProtection="0"/>
    <xf numFmtId="0" fontId="35" fillId="8" borderId="48" applyNumberFormat="0" applyAlignment="0" applyProtection="0"/>
    <xf numFmtId="0" fontId="23" fillId="2" borderId="45" applyNumberFormat="0" applyFont="0" applyAlignment="0" applyProtection="0"/>
    <xf numFmtId="0" fontId="54" fillId="29" borderId="0" applyNumberFormat="0" applyBorder="0" applyAlignment="0" applyProtection="0"/>
    <xf numFmtId="0" fontId="28" fillId="21" borderId="52" applyNumberFormat="0" applyAlignment="0" applyProtection="0"/>
    <xf numFmtId="0" fontId="23" fillId="2" borderId="33" applyNumberFormat="0" applyFont="0" applyAlignment="0" applyProtection="0"/>
    <xf numFmtId="0" fontId="66" fillId="0" borderId="61" applyNumberFormat="0" applyFill="0" applyAlignment="0" applyProtection="0"/>
    <xf numFmtId="0" fontId="59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35" fillId="8" borderId="40" applyNumberFormat="0" applyAlignment="0" applyProtection="0"/>
    <xf numFmtId="0" fontId="28" fillId="21" borderId="36" applyNumberFormat="0" applyAlignment="0" applyProtection="0"/>
    <xf numFmtId="0" fontId="38" fillId="21" borderId="54" applyNumberFormat="0" applyAlignment="0" applyProtection="0"/>
    <xf numFmtId="0" fontId="55" fillId="39" borderId="0" applyNumberFormat="0" applyBorder="0" applyAlignment="0" applyProtection="0"/>
    <xf numFmtId="0" fontId="54" fillId="34" borderId="0" applyNumberFormat="0" applyBorder="0" applyAlignment="0" applyProtection="0"/>
    <xf numFmtId="0" fontId="34" fillId="0" borderId="31" applyNumberFormat="0" applyFill="0" applyAlignment="0" applyProtection="0"/>
    <xf numFmtId="0" fontId="40" fillId="0" borderId="39" applyNumberFormat="0" applyFill="0" applyAlignment="0" applyProtection="0"/>
    <xf numFmtId="0" fontId="35" fillId="8" borderId="40" applyNumberFormat="0" applyAlignment="0" applyProtection="0"/>
    <xf numFmtId="0" fontId="28" fillId="21" borderId="40" applyNumberFormat="0" applyAlignment="0" applyProtection="0"/>
    <xf numFmtId="0" fontId="55" fillId="40" borderId="0" applyNumberFormat="0" applyBorder="0" applyAlignment="0" applyProtection="0"/>
    <xf numFmtId="0" fontId="23" fillId="2" borderId="41" applyNumberFormat="0" applyFont="0" applyAlignment="0" applyProtection="0"/>
    <xf numFmtId="0" fontId="35" fillId="8" borderId="48" applyNumberFormat="0" applyAlignment="0" applyProtection="0"/>
    <xf numFmtId="0" fontId="67" fillId="46" borderId="0" applyNumberFormat="0" applyBorder="0" applyAlignment="0" applyProtection="0"/>
    <xf numFmtId="0" fontId="28" fillId="21" borderId="48" applyNumberFormat="0" applyAlignment="0" applyProtection="0"/>
    <xf numFmtId="0" fontId="62" fillId="0" borderId="59" applyNumberFormat="0" applyFill="0" applyAlignment="0" applyProtection="0"/>
    <xf numFmtId="0" fontId="4" fillId="0" borderId="0"/>
    <xf numFmtId="0" fontId="54" fillId="26" borderId="0" applyNumberFormat="0" applyBorder="0" applyAlignment="0" applyProtection="0"/>
    <xf numFmtId="0" fontId="40" fillId="0" borderId="51" applyNumberFormat="0" applyFill="0" applyAlignment="0" applyProtection="0"/>
    <xf numFmtId="0" fontId="23" fillId="2" borderId="33" applyNumberFormat="0" applyFont="0" applyAlignment="0" applyProtection="0"/>
    <xf numFmtId="0" fontId="55" fillId="41" borderId="0" applyNumberFormat="0" applyBorder="0" applyAlignment="0" applyProtection="0"/>
    <xf numFmtId="0" fontId="28" fillId="21" borderId="44" applyNumberFormat="0" applyAlignment="0" applyProtection="0"/>
    <xf numFmtId="0" fontId="40" fillId="0" borderId="43" applyNumberFormat="0" applyFill="0" applyAlignment="0" applyProtection="0"/>
    <xf numFmtId="0" fontId="54" fillId="32" borderId="0" applyNumberFormat="0" applyBorder="0" applyAlignment="0" applyProtection="0"/>
    <xf numFmtId="0" fontId="28" fillId="21" borderId="40" applyNumberFormat="0" applyAlignment="0" applyProtection="0"/>
    <xf numFmtId="0" fontId="35" fillId="8" borderId="44" applyNumberFormat="0" applyAlignment="0" applyProtection="0"/>
    <xf numFmtId="0" fontId="54" fillId="31" borderId="0" applyNumberFormat="0" applyBorder="0" applyAlignment="0" applyProtection="0"/>
    <xf numFmtId="0" fontId="23" fillId="2" borderId="37" applyNumberFormat="0" applyFont="0" applyAlignment="0" applyProtection="0"/>
    <xf numFmtId="0" fontId="54" fillId="0" borderId="0"/>
    <xf numFmtId="0" fontId="35" fillId="8" borderId="52" applyNumberFormat="0" applyAlignment="0" applyProtection="0"/>
    <xf numFmtId="0" fontId="54" fillId="28" borderId="0" applyNumberFormat="0" applyBorder="0" applyAlignment="0" applyProtection="0"/>
    <xf numFmtId="0" fontId="55" fillId="33" borderId="0" applyNumberFormat="0" applyBorder="0" applyAlignment="0" applyProtection="0"/>
    <xf numFmtId="0" fontId="54" fillId="0" borderId="0" applyNumberFormat="0" applyFont="0" applyBorder="0" applyProtection="0"/>
    <xf numFmtId="0" fontId="23" fillId="2" borderId="53" applyNumberFormat="0" applyFont="0" applyAlignment="0" applyProtection="0"/>
    <xf numFmtId="0" fontId="61" fillId="0" borderId="58" applyNumberFormat="0" applyFill="0" applyAlignment="0" applyProtection="0"/>
    <xf numFmtId="0" fontId="28" fillId="21" borderId="36" applyNumberFormat="0" applyAlignment="0" applyProtection="0"/>
    <xf numFmtId="0" fontId="55" fillId="38" borderId="0" applyNumberFormat="0" applyBorder="0" applyAlignment="0" applyProtection="0"/>
    <xf numFmtId="0" fontId="35" fillId="8" borderId="36" applyNumberFormat="0" applyAlignment="0" applyProtection="0"/>
    <xf numFmtId="0" fontId="35" fillId="8" borderId="52" applyNumberFormat="0" applyAlignment="0" applyProtection="0"/>
    <xf numFmtId="0" fontId="40" fillId="0" borderId="35" applyNumberFormat="0" applyFill="0" applyAlignment="0" applyProtection="0"/>
    <xf numFmtId="0" fontId="38" fillId="21" borderId="34" applyNumberFormat="0" applyAlignment="0" applyProtection="0"/>
    <xf numFmtId="0" fontId="55" fillId="37" borderId="0" applyNumberFormat="0" applyBorder="0" applyAlignment="0" applyProtection="0"/>
    <xf numFmtId="0" fontId="35" fillId="8" borderId="32" applyNumberFormat="0" applyAlignment="0" applyProtection="0"/>
    <xf numFmtId="0" fontId="54" fillId="30" borderId="0" applyNumberFormat="0" applyBorder="0" applyAlignment="0" applyProtection="0"/>
    <xf numFmtId="0" fontId="38" fillId="21" borderId="42" applyNumberFormat="0" applyAlignment="0" applyProtection="0"/>
    <xf numFmtId="0" fontId="38" fillId="21" borderId="50" applyNumberFormat="0" applyAlignment="0" applyProtection="0"/>
    <xf numFmtId="0" fontId="28" fillId="21" borderId="32" applyNumberFormat="0" applyAlignment="0" applyProtection="0"/>
    <xf numFmtId="0" fontId="38" fillId="21" borderId="46" applyNumberFormat="0" applyAlignment="0" applyProtection="0"/>
    <xf numFmtId="0" fontId="35" fillId="8" borderId="36" applyNumberFormat="0" applyAlignment="0" applyProtection="0"/>
    <xf numFmtId="0" fontId="34" fillId="0" borderId="31" applyNumberFormat="0" applyFill="0" applyAlignment="0" applyProtection="0"/>
    <xf numFmtId="0" fontId="38" fillId="21" borderId="38" applyNumberFormat="0" applyAlignment="0" applyProtection="0"/>
    <xf numFmtId="0" fontId="55" fillId="38" borderId="0" applyNumberFormat="0" applyBorder="0" applyAlignment="0" applyProtection="0"/>
    <xf numFmtId="0" fontId="61" fillId="0" borderId="58" applyNumberFormat="0" applyFill="0" applyAlignment="0" applyProtection="0"/>
    <xf numFmtId="0" fontId="58" fillId="45" borderId="57" applyNumberFormat="0" applyAlignment="0" applyProtection="0"/>
    <xf numFmtId="0" fontId="68" fillId="0" borderId="0" applyNumberFormat="0" applyBorder="0" applyProtection="0"/>
    <xf numFmtId="0" fontId="55" fillId="39" borderId="0" applyNumberFormat="0" applyBorder="0" applyAlignment="0" applyProtection="0"/>
    <xf numFmtId="0" fontId="28" fillId="21" borderId="44" applyNumberFormat="0" applyAlignment="0" applyProtection="0"/>
    <xf numFmtId="0" fontId="40" fillId="0" borderId="47" applyNumberFormat="0" applyFill="0" applyAlignment="0" applyProtection="0"/>
    <xf numFmtId="0" fontId="28" fillId="21" borderId="48" applyNumberFormat="0" applyAlignment="0" applyProtection="0"/>
    <xf numFmtId="0" fontId="55" fillId="36" borderId="0" applyNumberFormat="0" applyBorder="0" applyAlignment="0" applyProtection="0"/>
    <xf numFmtId="0" fontId="55" fillId="42" borderId="0" applyNumberFormat="0" applyBorder="0" applyAlignment="0" applyProtection="0"/>
    <xf numFmtId="9" fontId="4" fillId="0" borderId="0" applyFont="0" applyFill="0" applyBorder="0" applyAlignment="0" applyProtection="0"/>
    <xf numFmtId="0" fontId="40" fillId="0" borderId="35" applyNumberFormat="0" applyFill="0" applyAlignment="0" applyProtection="0"/>
    <xf numFmtId="0" fontId="28" fillId="21" borderId="52" applyNumberFormat="0" applyAlignment="0" applyProtection="0"/>
    <xf numFmtId="0" fontId="63" fillId="0" borderId="0" applyNumberFormat="0" applyFill="0" applyBorder="0" applyAlignment="0" applyProtection="0"/>
    <xf numFmtId="0" fontId="23" fillId="2" borderId="33" applyNumberFormat="0" applyFont="0" applyAlignment="0" applyProtection="0"/>
    <xf numFmtId="0" fontId="55" fillId="38" borderId="0" applyNumberFormat="0" applyBorder="0" applyAlignment="0" applyProtection="0"/>
    <xf numFmtId="0" fontId="63" fillId="0" borderId="60" applyNumberFormat="0" applyFill="0" applyAlignment="0" applyProtection="0"/>
    <xf numFmtId="0" fontId="63" fillId="0" borderId="60" applyNumberFormat="0" applyFill="0" applyAlignment="0" applyProtection="0"/>
    <xf numFmtId="0" fontId="55" fillId="37" borderId="0" applyNumberFormat="0" applyBorder="0" applyAlignment="0" applyProtection="0"/>
    <xf numFmtId="0" fontId="23" fillId="2" borderId="37" applyNumberFormat="0" applyFont="0" applyAlignment="0" applyProtection="0"/>
    <xf numFmtId="0" fontId="38" fillId="21" borderId="38" applyNumberFormat="0" applyAlignment="0" applyProtection="0"/>
    <xf numFmtId="0" fontId="40" fillId="0" borderId="55" applyNumberFormat="0" applyFill="0" applyAlignment="0" applyProtection="0"/>
    <xf numFmtId="0" fontId="40" fillId="0" borderId="39" applyNumberFormat="0" applyFill="0" applyAlignment="0" applyProtection="0"/>
    <xf numFmtId="0" fontId="55" fillId="36" borderId="0" applyNumberFormat="0" applyBorder="0" applyAlignment="0" applyProtection="0"/>
    <xf numFmtId="0" fontId="56" fillId="27" borderId="0" applyNumberFormat="0" applyBorder="0" applyAlignment="0" applyProtection="0"/>
    <xf numFmtId="0" fontId="23" fillId="2" borderId="37" applyNumberFormat="0" applyFont="0" applyAlignment="0" applyProtection="0"/>
    <xf numFmtId="0" fontId="54" fillId="33" borderId="0" applyNumberFormat="0" applyBorder="0" applyAlignment="0" applyProtection="0"/>
    <xf numFmtId="0" fontId="54" fillId="29" borderId="0" applyNumberFormat="0" applyBorder="0" applyAlignment="0" applyProtection="0"/>
    <xf numFmtId="0" fontId="57" fillId="44" borderId="56" applyNumberFormat="0" applyAlignment="0" applyProtection="0"/>
    <xf numFmtId="0" fontId="64" fillId="0" borderId="0" applyNumberFormat="0" applyFill="0" applyBorder="0" applyAlignment="0" applyProtection="0"/>
    <xf numFmtId="0" fontId="23" fillId="2" borderId="41" applyNumberFormat="0" applyFont="0" applyAlignment="0" applyProtection="0"/>
    <xf numFmtId="0" fontId="38" fillId="21" borderId="42" applyNumberFormat="0" applyAlignment="0" applyProtection="0"/>
    <xf numFmtId="0" fontId="55" fillId="41" borderId="0" applyNumberFormat="0" applyBorder="0" applyAlignment="0" applyProtection="0"/>
    <xf numFmtId="0" fontId="40" fillId="0" borderId="43" applyNumberFormat="0" applyFill="0" applyAlignment="0" applyProtection="0"/>
    <xf numFmtId="0" fontId="55" fillId="33" borderId="0" applyNumberFormat="0" applyBorder="0" applyAlignment="0" applyProtection="0"/>
    <xf numFmtId="0" fontId="54" fillId="32" borderId="0" applyNumberFormat="0" applyBorder="0" applyAlignment="0" applyProtection="0"/>
    <xf numFmtId="0" fontId="23" fillId="2" borderId="41" applyNumberFormat="0" applyFont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60" fillId="28" borderId="0" applyNumberFormat="0" applyBorder="0" applyAlignment="0" applyProtection="0"/>
    <xf numFmtId="0" fontId="56" fillId="27" borderId="0" applyNumberFormat="0" applyBorder="0" applyAlignment="0" applyProtection="0"/>
    <xf numFmtId="0" fontId="23" fillId="2" borderId="45" applyNumberFormat="0" applyFont="0" applyAlignment="0" applyProtection="0"/>
    <xf numFmtId="0" fontId="38" fillId="21" borderId="46" applyNumberFormat="0" applyAlignment="0" applyProtection="0"/>
    <xf numFmtId="0" fontId="54" fillId="29" borderId="0" applyNumberFormat="0" applyBorder="0" applyAlignment="0" applyProtection="0"/>
    <xf numFmtId="0" fontId="40" fillId="0" borderId="47" applyNumberFormat="0" applyFill="0" applyAlignment="0" applyProtection="0"/>
    <xf numFmtId="0" fontId="66" fillId="0" borderId="61" applyNumberFormat="0" applyFill="0" applyAlignment="0" applyProtection="0"/>
    <xf numFmtId="0" fontId="55" fillId="38" borderId="0" applyNumberFormat="0" applyBorder="0" applyAlignment="0" applyProtection="0"/>
    <xf numFmtId="0" fontId="23" fillId="2" borderId="45" applyNumberFormat="0" applyFont="0" applyAlignment="0" applyProtection="0"/>
    <xf numFmtId="0" fontId="54" fillId="35" borderId="0" applyNumberFormat="0" applyBorder="0" applyAlignment="0" applyProtection="0"/>
    <xf numFmtId="0" fontId="62" fillId="0" borderId="59" applyNumberFormat="0" applyFill="0" applyAlignment="0" applyProtection="0"/>
    <xf numFmtId="0" fontId="58" fillId="45" borderId="57" applyNumberFormat="0" applyAlignment="0" applyProtection="0"/>
    <xf numFmtId="0" fontId="60" fillId="28" borderId="0" applyNumberFormat="0" applyBorder="0" applyAlignment="0" applyProtection="0"/>
    <xf numFmtId="0" fontId="23" fillId="2" borderId="49" applyNumberFormat="0" applyFont="0" applyAlignment="0" applyProtection="0"/>
    <xf numFmtId="0" fontId="38" fillId="21" borderId="50" applyNumberFormat="0" applyAlignment="0" applyProtection="0"/>
    <xf numFmtId="0" fontId="68" fillId="0" borderId="0" applyNumberFormat="0" applyBorder="0" applyProtection="0"/>
    <xf numFmtId="0" fontId="40" fillId="0" borderId="51" applyNumberFormat="0" applyFill="0" applyAlignment="0" applyProtection="0"/>
    <xf numFmtId="0" fontId="54" fillId="27" borderId="0" applyNumberFormat="0" applyBorder="0" applyAlignment="0" applyProtection="0"/>
    <xf numFmtId="0" fontId="63" fillId="0" borderId="0" applyNumberFormat="0" applyFill="0" applyBorder="0" applyAlignment="0" applyProtection="0"/>
    <xf numFmtId="0" fontId="23" fillId="2" borderId="49" applyNumberFormat="0" applyFont="0" applyAlignment="0" applyProtection="0"/>
    <xf numFmtId="0" fontId="67" fillId="46" borderId="0" applyNumberFormat="0" applyBorder="0" applyAlignment="0" applyProtection="0"/>
    <xf numFmtId="0" fontId="57" fillId="44" borderId="56" applyNumberFormat="0" applyAlignment="0" applyProtection="0"/>
    <xf numFmtId="0" fontId="54" fillId="31" borderId="0" applyNumberFormat="0" applyBorder="0" applyAlignment="0" applyProtection="0"/>
    <xf numFmtId="0" fontId="54" fillId="30" borderId="0" applyNumberFormat="0" applyBorder="0" applyAlignment="0" applyProtection="0"/>
    <xf numFmtId="0" fontId="23" fillId="2" borderId="53" applyNumberFormat="0" applyFont="0" applyAlignment="0" applyProtection="0"/>
    <xf numFmtId="0" fontId="38" fillId="21" borderId="54" applyNumberFormat="0" applyAlignment="0" applyProtection="0"/>
    <xf numFmtId="0" fontId="54" fillId="26" borderId="0" applyNumberFormat="0" applyBorder="0" applyAlignment="0" applyProtection="0"/>
    <xf numFmtId="0" fontId="40" fillId="0" borderId="55" applyNumberFormat="0" applyFill="0" applyAlignment="0" applyProtection="0"/>
    <xf numFmtId="9" fontId="54" fillId="0" borderId="0" applyFont="0" applyFill="0" applyBorder="0" applyAlignment="0" applyProtection="0"/>
    <xf numFmtId="0" fontId="54" fillId="28" borderId="0" applyNumberFormat="0" applyBorder="0" applyAlignment="0" applyProtection="0"/>
    <xf numFmtId="0" fontId="23" fillId="2" borderId="53" applyNumberFormat="0" applyFont="0" applyAlignment="0" applyProtection="0"/>
    <xf numFmtId="0" fontId="54" fillId="27" borderId="0" applyNumberFormat="0" applyBorder="0" applyAlignment="0" applyProtection="0"/>
    <xf numFmtId="0" fontId="54" fillId="32" borderId="0" applyNumberFormat="0" applyBorder="0" applyAlignment="0" applyProtection="0"/>
    <xf numFmtId="0" fontId="54" fillId="47" borderId="62" applyNumberFormat="0" applyFont="0" applyAlignment="0" applyProtection="0"/>
    <xf numFmtId="0" fontId="54" fillId="47" borderId="62" applyNumberFormat="0" applyFont="0" applyAlignment="0" applyProtection="0"/>
    <xf numFmtId="0" fontId="54" fillId="47" borderId="62" applyNumberFormat="0" applyFont="0" applyAlignment="0" applyProtection="0"/>
    <xf numFmtId="0" fontId="69" fillId="44" borderId="63" applyNumberFormat="0" applyAlignment="0" applyProtection="0"/>
    <xf numFmtId="0" fontId="69" fillId="44" borderId="63" applyNumberFormat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64" applyNumberFormat="0" applyFill="0" applyAlignment="0" applyProtection="0"/>
    <xf numFmtId="0" fontId="71" fillId="0" borderId="64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/>
    <xf numFmtId="0" fontId="38" fillId="21" borderId="68" applyNumberFormat="0" applyAlignment="0" applyProtection="0"/>
    <xf numFmtId="0" fontId="35" fillId="8" borderId="66" applyNumberFormat="0" applyAlignment="0" applyProtection="0"/>
    <xf numFmtId="0" fontId="28" fillId="21" borderId="66" applyNumberFormat="0" applyAlignment="0" applyProtection="0"/>
    <xf numFmtId="0" fontId="23" fillId="2" borderId="67" applyNumberFormat="0" applyFont="0" applyAlignment="0" applyProtection="0"/>
    <xf numFmtId="0" fontId="28" fillId="21" borderId="70" applyNumberFormat="0" applyAlignment="0" applyProtection="0"/>
    <xf numFmtId="0" fontId="34" fillId="0" borderId="65" applyNumberFormat="0" applyFill="0" applyAlignment="0" applyProtection="0"/>
    <xf numFmtId="0" fontId="40" fillId="0" borderId="73" applyNumberFormat="0" applyFill="0" applyAlignment="0" applyProtection="0"/>
    <xf numFmtId="0" fontId="3" fillId="0" borderId="0"/>
    <xf numFmtId="0" fontId="23" fillId="2" borderId="67" applyNumberFormat="0" applyFont="0" applyAlignment="0" applyProtection="0"/>
    <xf numFmtId="0" fontId="23" fillId="2" borderId="71" applyNumberFormat="0" applyFont="0" applyAlignment="0" applyProtection="0"/>
    <xf numFmtId="0" fontId="28" fillId="21" borderId="70" applyNumberFormat="0" applyAlignment="0" applyProtection="0"/>
    <xf numFmtId="0" fontId="35" fillId="8" borderId="70" applyNumberFormat="0" applyAlignment="0" applyProtection="0"/>
    <xf numFmtId="0" fontId="40" fillId="0" borderId="69" applyNumberFormat="0" applyFill="0" applyAlignment="0" applyProtection="0"/>
    <xf numFmtId="0" fontId="38" fillId="21" borderId="68" applyNumberFormat="0" applyAlignment="0" applyProtection="0"/>
    <xf numFmtId="0" fontId="35" fillId="8" borderId="66" applyNumberFormat="0" applyAlignment="0" applyProtection="0"/>
    <xf numFmtId="0" fontId="28" fillId="21" borderId="66" applyNumberFormat="0" applyAlignment="0" applyProtection="0"/>
    <xf numFmtId="0" fontId="35" fillId="8" borderId="70" applyNumberFormat="0" applyAlignment="0" applyProtection="0"/>
    <xf numFmtId="0" fontId="34" fillId="0" borderId="65" applyNumberFormat="0" applyFill="0" applyAlignment="0" applyProtection="0"/>
    <xf numFmtId="0" fontId="38" fillId="21" borderId="72" applyNumberFormat="0" applyAlignment="0" applyProtection="0"/>
    <xf numFmtId="9" fontId="3" fillId="0" borderId="0" applyFont="0" applyFill="0" applyBorder="0" applyAlignment="0" applyProtection="0"/>
    <xf numFmtId="0" fontId="40" fillId="0" borderId="69" applyNumberFormat="0" applyFill="0" applyAlignment="0" applyProtection="0"/>
    <xf numFmtId="0" fontId="23" fillId="2" borderId="67" applyNumberFormat="0" applyFont="0" applyAlignment="0" applyProtection="0"/>
    <xf numFmtId="0" fontId="23" fillId="2" borderId="71" applyNumberFormat="0" applyFont="0" applyAlignment="0" applyProtection="0"/>
    <xf numFmtId="0" fontId="38" fillId="21" borderId="72" applyNumberFormat="0" applyAlignment="0" applyProtection="0"/>
    <xf numFmtId="0" fontId="40" fillId="0" borderId="73" applyNumberFormat="0" applyFill="0" applyAlignment="0" applyProtection="0"/>
    <xf numFmtId="0" fontId="23" fillId="2" borderId="71" applyNumberFormat="0" applyFont="0" applyAlignment="0" applyProtection="0"/>
    <xf numFmtId="0" fontId="2" fillId="0" borderId="0"/>
    <xf numFmtId="0" fontId="23" fillId="2" borderId="77" applyNumberFormat="0" applyFont="0" applyAlignment="0" applyProtection="0"/>
    <xf numFmtId="0" fontId="28" fillId="21" borderId="76" applyNumberFormat="0" applyAlignment="0" applyProtection="0"/>
    <xf numFmtId="0" fontId="73" fillId="0" borderId="0" applyNumberFormat="0" applyFill="0" applyBorder="0" applyAlignment="0" applyProtection="0"/>
    <xf numFmtId="0" fontId="40" fillId="0" borderId="79" applyNumberFormat="0" applyFill="0" applyAlignment="0" applyProtection="0"/>
    <xf numFmtId="0" fontId="38" fillId="21" borderId="78" applyNumberFormat="0" applyAlignment="0" applyProtection="0"/>
    <xf numFmtId="0" fontId="35" fillId="8" borderId="76" applyNumberFormat="0" applyAlignment="0" applyProtection="0"/>
    <xf numFmtId="0" fontId="28" fillId="21" borderId="76" applyNumberFormat="0" applyAlignment="0" applyProtection="0"/>
    <xf numFmtId="0" fontId="2" fillId="0" borderId="0"/>
    <xf numFmtId="0" fontId="23" fillId="2" borderId="77" applyNumberFormat="0" applyFont="0" applyAlignment="0" applyProtection="0"/>
    <xf numFmtId="0" fontId="40" fillId="0" borderId="79" applyNumberFormat="0" applyFill="0" applyAlignment="0" applyProtection="0"/>
    <xf numFmtId="0" fontId="38" fillId="21" borderId="78" applyNumberFormat="0" applyAlignment="0" applyProtection="0"/>
    <xf numFmtId="0" fontId="35" fillId="8" borderId="76" applyNumberFormat="0" applyAlignment="0" applyProtection="0"/>
    <xf numFmtId="0" fontId="23" fillId="2" borderId="77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3" fillId="0" borderId="0" xfId="98"/>
    <xf numFmtId="0" fontId="46" fillId="0" borderId="10" xfId="100" applyFont="1" applyBorder="1" applyAlignment="1">
      <alignment horizontal="right"/>
    </xf>
    <xf numFmtId="0" fontId="48" fillId="0" borderId="10" xfId="100" applyFont="1" applyBorder="1" applyAlignment="1">
      <alignment horizontal="right"/>
    </xf>
    <xf numFmtId="0" fontId="45" fillId="0" borderId="10" xfId="100" applyFont="1" applyBorder="1" applyAlignment="1">
      <alignment horizontal="center"/>
    </xf>
    <xf numFmtId="0" fontId="42" fillId="24" borderId="0" xfId="0" applyFont="1" applyFill="1"/>
    <xf numFmtId="0" fontId="43" fillId="24" borderId="0" xfId="0" applyFont="1" applyFill="1"/>
    <xf numFmtId="0" fontId="22" fillId="24" borderId="0" xfId="0" applyFont="1" applyFill="1"/>
    <xf numFmtId="2" fontId="22" fillId="24" borderId="0" xfId="0" applyNumberFormat="1" applyFont="1" applyFill="1"/>
    <xf numFmtId="0" fontId="42" fillId="24" borderId="0" xfId="0" applyFont="1" applyFill="1" applyAlignment="1">
      <alignment horizontal="left"/>
    </xf>
    <xf numFmtId="0" fontId="21" fillId="24" borderId="0" xfId="0" applyFont="1" applyFill="1"/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right" textRotation="90" wrapText="1"/>
    </xf>
    <xf numFmtId="0" fontId="21" fillId="24" borderId="0" xfId="0" applyFont="1" applyFill="1" applyAlignment="1">
      <alignment horizontal="center" vertical="center"/>
    </xf>
    <xf numFmtId="2" fontId="22" fillId="24" borderId="12" xfId="0" applyNumberFormat="1" applyFont="1" applyFill="1" applyBorder="1"/>
    <xf numFmtId="2" fontId="22" fillId="24" borderId="11" xfId="0" applyNumberFormat="1" applyFont="1" applyFill="1" applyBorder="1"/>
    <xf numFmtId="4" fontId="50" fillId="24" borderId="16" xfId="0" applyNumberFormat="1" applyFont="1" applyFill="1" applyBorder="1" applyAlignment="1">
      <alignment horizontal="right"/>
    </xf>
    <xf numFmtId="0" fontId="51" fillId="24" borderId="0" xfId="0" applyFont="1" applyFill="1"/>
    <xf numFmtId="0" fontId="50" fillId="24" borderId="0" xfId="0" applyFont="1" applyFill="1"/>
    <xf numFmtId="0" fontId="42" fillId="24" borderId="13" xfId="0" applyFont="1" applyFill="1" applyBorder="1" applyAlignment="1">
      <alignment horizontal="right" textRotation="90" wrapText="1"/>
    </xf>
    <xf numFmtId="0" fontId="42" fillId="24" borderId="14" xfId="0" applyFont="1" applyFill="1" applyBorder="1" applyAlignment="1">
      <alignment horizontal="right" textRotation="90" wrapText="1"/>
    </xf>
    <xf numFmtId="0" fontId="42" fillId="24" borderId="15" xfId="0" applyFont="1" applyFill="1" applyBorder="1" applyAlignment="1">
      <alignment horizontal="right" textRotation="90" wrapText="1"/>
    </xf>
    <xf numFmtId="0" fontId="42" fillId="24" borderId="0" xfId="0" applyFont="1" applyFill="1" applyAlignment="1">
      <alignment horizontal="right" textRotation="90" wrapText="1"/>
    </xf>
    <xf numFmtId="0" fontId="42" fillId="25" borderId="15" xfId="0" applyFont="1" applyFill="1" applyBorder="1" applyAlignment="1">
      <alignment horizontal="right" textRotation="90" wrapText="1"/>
    </xf>
    <xf numFmtId="0" fontId="22" fillId="25" borderId="16" xfId="0" applyFont="1" applyFill="1" applyBorder="1" applyAlignment="1">
      <alignment horizontal="right"/>
    </xf>
    <xf numFmtId="0" fontId="52" fillId="24" borderId="15" xfId="0" applyFont="1" applyFill="1" applyBorder="1" applyAlignment="1">
      <alignment horizontal="right" textRotation="90" wrapText="1"/>
    </xf>
    <xf numFmtId="0" fontId="52" fillId="24" borderId="18" xfId="0" applyFont="1" applyFill="1" applyBorder="1" applyAlignment="1">
      <alignment horizontal="right" textRotation="90" wrapText="1"/>
    </xf>
    <xf numFmtId="0" fontId="52" fillId="24" borderId="20" xfId="0" applyFont="1" applyFill="1" applyBorder="1" applyAlignment="1">
      <alignment horizontal="right" textRotation="90" wrapText="1"/>
    </xf>
    <xf numFmtId="0" fontId="42" fillId="0" borderId="0" xfId="0" applyFont="1" applyAlignment="1">
      <alignment horizontal="right" textRotation="90" wrapText="1"/>
    </xf>
    <xf numFmtId="2" fontId="22" fillId="0" borderId="16" xfId="0" applyNumberFormat="1" applyFont="1" applyBorder="1" applyAlignment="1">
      <alignment horizontal="right"/>
    </xf>
    <xf numFmtId="0" fontId="21" fillId="24" borderId="17" xfId="0" applyFont="1" applyFill="1" applyBorder="1" applyAlignment="1">
      <alignment horizontal="left"/>
    </xf>
    <xf numFmtId="4" fontId="50" fillId="24" borderId="19" xfId="0" applyNumberFormat="1" applyFont="1" applyFill="1" applyBorder="1" applyAlignment="1">
      <alignment horizontal="right"/>
    </xf>
    <xf numFmtId="0" fontId="22" fillId="24" borderId="16" xfId="0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2" fontId="50" fillId="24" borderId="0" xfId="0" applyNumberFormat="1" applyFont="1" applyFill="1"/>
    <xf numFmtId="4" fontId="50" fillId="24" borderId="0" xfId="0" applyNumberFormat="1" applyFont="1" applyFill="1" applyAlignment="1">
      <alignment horizontal="right"/>
    </xf>
    <xf numFmtId="0" fontId="22" fillId="24" borderId="0" xfId="0" applyFont="1" applyFill="1" applyAlignment="1">
      <alignment horizontal="right"/>
    </xf>
    <xf numFmtId="2" fontId="22" fillId="24" borderId="0" xfId="0" applyNumberFormat="1" applyFont="1" applyFill="1" applyAlignment="1">
      <alignment horizontal="right"/>
    </xf>
    <xf numFmtId="0" fontId="22" fillId="24" borderId="21" xfId="0" applyFont="1" applyFill="1" applyBorder="1" applyAlignment="1">
      <alignment horizontal="left"/>
    </xf>
    <xf numFmtId="0" fontId="23" fillId="0" borderId="22" xfId="98" applyBorder="1"/>
    <xf numFmtId="2" fontId="47" fillId="0" borderId="23" xfId="0" applyNumberFormat="1" applyFont="1" applyBorder="1"/>
    <xf numFmtId="0" fontId="23" fillId="0" borderId="24" xfId="98" applyBorder="1"/>
    <xf numFmtId="2" fontId="47" fillId="0" borderId="25" xfId="0" applyNumberFormat="1" applyFont="1" applyBorder="1"/>
    <xf numFmtId="0" fontId="53" fillId="24" borderId="26" xfId="98" applyFont="1" applyFill="1" applyBorder="1" applyAlignment="1">
      <alignment wrapText="1"/>
    </xf>
    <xf numFmtId="2" fontId="50" fillId="24" borderId="27" xfId="0" applyNumberFormat="1" applyFont="1" applyFill="1" applyBorder="1"/>
    <xf numFmtId="2" fontId="22" fillId="24" borderId="28" xfId="0" applyNumberFormat="1" applyFont="1" applyFill="1" applyBorder="1"/>
    <xf numFmtId="2" fontId="22" fillId="24" borderId="29" xfId="0" applyNumberFormat="1" applyFont="1" applyFill="1" applyBorder="1"/>
    <xf numFmtId="2" fontId="22" fillId="24" borderId="30" xfId="0" applyNumberFormat="1" applyFont="1" applyFill="1" applyBorder="1"/>
    <xf numFmtId="0" fontId="21" fillId="24" borderId="11" xfId="0" applyFont="1" applyFill="1" applyBorder="1" applyAlignment="1">
      <alignment horizontal="left"/>
    </xf>
    <xf numFmtId="2" fontId="22" fillId="24" borderId="75" xfId="0" applyNumberFormat="1" applyFont="1" applyFill="1" applyBorder="1"/>
    <xf numFmtId="0" fontId="68" fillId="0" borderId="0" xfId="193" applyProtection="1"/>
    <xf numFmtId="4" fontId="50" fillId="48" borderId="16" xfId="0" applyNumberFormat="1" applyFont="1" applyFill="1" applyBorder="1" applyAlignment="1">
      <alignment horizontal="right"/>
    </xf>
    <xf numFmtId="2" fontId="22" fillId="48" borderId="16" xfId="0" applyNumberFormat="1" applyFont="1" applyFill="1" applyBorder="1" applyAlignment="1">
      <alignment horizontal="right"/>
    </xf>
    <xf numFmtId="0" fontId="22" fillId="48" borderId="16" xfId="0" applyFont="1" applyFill="1" applyBorder="1" applyAlignment="1">
      <alignment horizontal="right"/>
    </xf>
    <xf numFmtId="2" fontId="50" fillId="48" borderId="27" xfId="0" applyNumberFormat="1" applyFont="1" applyFill="1" applyBorder="1"/>
    <xf numFmtId="2" fontId="22" fillId="48" borderId="29" xfId="0" applyNumberFormat="1" applyFont="1" applyFill="1" applyBorder="1"/>
    <xf numFmtId="0" fontId="21" fillId="48" borderId="11" xfId="0" applyFont="1" applyFill="1" applyBorder="1" applyAlignment="1">
      <alignment horizontal="left"/>
    </xf>
    <xf numFmtId="0" fontId="22" fillId="48" borderId="0" xfId="0" applyFont="1" applyFill="1"/>
    <xf numFmtId="2" fontId="22" fillId="48" borderId="11" xfId="0" applyNumberFormat="1" applyFont="1" applyFill="1" applyBorder="1"/>
    <xf numFmtId="0" fontId="42" fillId="48" borderId="0" xfId="0" applyFont="1" applyFill="1" applyAlignment="1">
      <alignment horizontal="right" textRotation="90" wrapText="1"/>
    </xf>
    <xf numFmtId="4" fontId="50" fillId="48" borderId="19" xfId="0" applyNumberFormat="1" applyFont="1" applyFill="1" applyBorder="1" applyAlignment="1">
      <alignment horizontal="right"/>
    </xf>
    <xf numFmtId="2" fontId="22" fillId="48" borderId="30" xfId="0" applyNumberFormat="1" applyFont="1" applyFill="1" applyBorder="1"/>
    <xf numFmtId="2" fontId="22" fillId="48" borderId="28" xfId="0" applyNumberFormat="1" applyFont="1" applyFill="1" applyBorder="1"/>
    <xf numFmtId="0" fontId="21" fillId="48" borderId="0" xfId="0" applyFont="1" applyFill="1" applyAlignment="1">
      <alignment horizontal="right" textRotation="90" wrapText="1"/>
    </xf>
    <xf numFmtId="2" fontId="22" fillId="48" borderId="12" xfId="0" applyNumberFormat="1" applyFont="1" applyFill="1" applyBorder="1"/>
    <xf numFmtId="14" fontId="22" fillId="24" borderId="0" xfId="0" applyNumberFormat="1" applyFont="1" applyFill="1"/>
    <xf numFmtId="0" fontId="42" fillId="24" borderId="0" xfId="0" applyFont="1" applyFill="1" applyAlignment="1">
      <alignment horizontal="left"/>
    </xf>
    <xf numFmtId="0" fontId="21" fillId="24" borderId="17" xfId="0" applyFont="1" applyFill="1" applyBorder="1" applyAlignment="1">
      <alignment horizontal="left"/>
    </xf>
    <xf numFmtId="0" fontId="21" fillId="24" borderId="74" xfId="0" applyFont="1" applyFill="1" applyBorder="1" applyAlignment="1">
      <alignment horizontal="left"/>
    </xf>
  </cellXfs>
  <cellStyles count="318">
    <cellStyle name="20% - Accent1 2" xfId="48" xr:uid="{00000000-0005-0000-0000-000000000000}"/>
    <cellStyle name="20% - Accent1 2 2" xfId="156" xr:uid="{00000000-0005-0000-0000-000000000000}"/>
    <cellStyle name="20% - Accent1 3" xfId="6" xr:uid="{00000000-0005-0000-0000-000001000000}"/>
    <cellStyle name="20% - Accent1 3 2" xfId="255" xr:uid="{00000000-0005-0000-0000-000001000000}"/>
    <cellStyle name="20% - Accent2 2" xfId="49" xr:uid="{00000000-0005-0000-0000-000002000000}"/>
    <cellStyle name="20% - Accent2 2 2" xfId="260" xr:uid="{00000000-0005-0000-0000-000002000000}"/>
    <cellStyle name="20% - Accent2 3" xfId="7" xr:uid="{00000000-0005-0000-0000-000003000000}"/>
    <cellStyle name="20% - Accent2 3 2" xfId="246" xr:uid="{00000000-0005-0000-0000-000003000000}"/>
    <cellStyle name="20% - Accent3 2" xfId="50" xr:uid="{00000000-0005-0000-0000-000004000000}"/>
    <cellStyle name="20% - Accent3 2 2" xfId="169" xr:uid="{00000000-0005-0000-0000-000004000000}"/>
    <cellStyle name="20% - Accent3 3" xfId="8" xr:uid="{00000000-0005-0000-0000-000005000000}"/>
    <cellStyle name="20% - Accent3 3 2" xfId="258" xr:uid="{00000000-0005-0000-0000-000005000000}"/>
    <cellStyle name="20% - Accent4 2" xfId="51" xr:uid="{00000000-0005-0000-0000-000006000000}"/>
    <cellStyle name="20% - Accent4 2 2" xfId="217" xr:uid="{00000000-0005-0000-0000-000006000000}"/>
    <cellStyle name="20% - Accent4 3" xfId="9" xr:uid="{00000000-0005-0000-0000-000007000000}"/>
    <cellStyle name="20% - Accent4 3 2" xfId="134" xr:uid="{00000000-0005-0000-0000-000007000000}"/>
    <cellStyle name="20% - Accent5 2" xfId="52" xr:uid="{00000000-0005-0000-0000-000008000000}"/>
    <cellStyle name="20% - Accent5 2 2" xfId="182" xr:uid="{00000000-0005-0000-0000-000008000000}"/>
    <cellStyle name="20% - Accent5 3" xfId="10" xr:uid="{00000000-0005-0000-0000-000009000000}"/>
    <cellStyle name="20% - Accent5 3 2" xfId="252" xr:uid="{00000000-0005-0000-0000-000009000000}"/>
    <cellStyle name="20% - Accent6 2" xfId="53" xr:uid="{00000000-0005-0000-0000-00000A000000}"/>
    <cellStyle name="20% - Accent6 2 2" xfId="165" xr:uid="{00000000-0005-0000-0000-00000A000000}"/>
    <cellStyle name="20% - Accent6 3" xfId="11" xr:uid="{00000000-0005-0000-0000-00000B000000}"/>
    <cellStyle name="20% - Accent6 3 2" xfId="251" xr:uid="{00000000-0005-0000-0000-00000B000000}"/>
    <cellStyle name="40% - Accent1 2" xfId="54" xr:uid="{00000000-0005-0000-0000-00000C000000}"/>
    <cellStyle name="40% - Accent1 2 2" xfId="261" xr:uid="{00000000-0005-0000-0000-00000C000000}"/>
    <cellStyle name="40% - Accent1 3" xfId="12" xr:uid="{00000000-0005-0000-0000-00000D000000}"/>
    <cellStyle name="40% - Accent1 3 2" xfId="225" xr:uid="{00000000-0005-0000-0000-00000D000000}"/>
    <cellStyle name="40% - Accent2 2" xfId="55" xr:uid="{00000000-0005-0000-0000-00000E000000}"/>
    <cellStyle name="40% - Accent2 2 2" xfId="126" xr:uid="{00000000-0005-0000-0000-00000E000000}"/>
    <cellStyle name="40% - Accent2 3" xfId="13" xr:uid="{00000000-0005-0000-0000-00000F000000}"/>
    <cellStyle name="40% - Accent2 3 2" xfId="216" xr:uid="{00000000-0005-0000-0000-00000F000000}"/>
    <cellStyle name="40% - Accent3 2" xfId="56" xr:uid="{00000000-0005-0000-0000-000010000000}"/>
    <cellStyle name="40% - Accent3 2 2" xfId="144" xr:uid="{00000000-0005-0000-0000-000010000000}"/>
    <cellStyle name="40% - Accent3 3" xfId="14" xr:uid="{00000000-0005-0000-0000-000011000000}"/>
    <cellStyle name="40% - Accent3 3 2" xfId="115" xr:uid="{00000000-0005-0000-0000-000011000000}"/>
    <cellStyle name="40% - Accent4 2" xfId="57" xr:uid="{00000000-0005-0000-0000-000012000000}"/>
    <cellStyle name="40% - Accent4 2 2" xfId="233" xr:uid="{00000000-0005-0000-0000-000012000000}"/>
    <cellStyle name="40% - Accent4 3" xfId="15" xr:uid="{00000000-0005-0000-0000-000013000000}"/>
    <cellStyle name="40% - Accent4 3 2" xfId="131" xr:uid="{00000000-0005-0000-0000-000013000000}"/>
    <cellStyle name="40% - Accent5 2" xfId="58" xr:uid="{00000000-0005-0000-0000-000014000000}"/>
    <cellStyle name="40% - Accent5 2 2" xfId="162" xr:uid="{00000000-0005-0000-0000-000014000000}"/>
    <cellStyle name="40% - Accent5 3" xfId="16" xr:uid="{00000000-0005-0000-0000-000015000000}"/>
    <cellStyle name="40% - Accent5 3 2" xfId="139" xr:uid="{00000000-0005-0000-0000-000015000000}"/>
    <cellStyle name="40% - Accent6 2" xfId="59" xr:uid="{00000000-0005-0000-0000-000016000000}"/>
    <cellStyle name="40% - Accent6 2 2" xfId="238" xr:uid="{00000000-0005-0000-0000-000016000000}"/>
    <cellStyle name="40% - Accent6 3" xfId="17" xr:uid="{00000000-0005-0000-0000-000017000000}"/>
    <cellStyle name="40% - Accent6 3 2" xfId="128" xr:uid="{00000000-0005-0000-0000-000017000000}"/>
    <cellStyle name="60% - Accent1 2" xfId="60" xr:uid="{00000000-0005-0000-0000-000018000000}"/>
    <cellStyle name="60% - Accent1 2 2" xfId="198" xr:uid="{00000000-0005-0000-0000-000018000000}"/>
    <cellStyle name="60% - Accent1 3" xfId="18" xr:uid="{00000000-0005-0000-0000-000019000000}"/>
    <cellStyle name="60% - Accent1 3 2" xfId="213" xr:uid="{00000000-0005-0000-0000-000019000000}"/>
    <cellStyle name="60% - Accent2 2" xfId="61" xr:uid="{00000000-0005-0000-0000-00001A000000}"/>
    <cellStyle name="60% - Accent2 2 2" xfId="224" xr:uid="{00000000-0005-0000-0000-00001A000000}"/>
    <cellStyle name="60% - Accent2 3" xfId="19" xr:uid="{00000000-0005-0000-0000-00001B000000}"/>
    <cellStyle name="60% - Accent2 3 2" xfId="170" xr:uid="{00000000-0005-0000-0000-00001B000000}"/>
    <cellStyle name="60% - Accent3 2" xfId="62" xr:uid="{00000000-0005-0000-0000-00001C000000}"/>
    <cellStyle name="60% - Accent3 2 2" xfId="121" xr:uid="{00000000-0005-0000-0000-00001C000000}"/>
    <cellStyle name="60% - Accent3 3" xfId="20" xr:uid="{00000000-0005-0000-0000-00001D000000}"/>
    <cellStyle name="60% - Accent3 3 2" xfId="125" xr:uid="{00000000-0005-0000-0000-00001D000000}"/>
    <cellStyle name="60% - Accent4 2" xfId="63" xr:uid="{00000000-0005-0000-0000-00001E000000}"/>
    <cellStyle name="60% - Accent4 2 2" xfId="208" xr:uid="{00000000-0005-0000-0000-00001E000000}"/>
    <cellStyle name="60% - Accent4 3" xfId="21" xr:uid="{00000000-0005-0000-0000-00001F000000}"/>
    <cellStyle name="60% - Accent4 3 2" xfId="227" xr:uid="{00000000-0005-0000-0000-00001F000000}"/>
    <cellStyle name="60% - Accent5 2" xfId="64" xr:uid="{00000000-0005-0000-0000-000020000000}"/>
    <cellStyle name="60% - Accent5 2 2" xfId="236" xr:uid="{00000000-0005-0000-0000-000020000000}"/>
    <cellStyle name="60% - Accent5 3" xfId="22" xr:uid="{00000000-0005-0000-0000-000021000000}"/>
    <cellStyle name="60% - Accent5 3 2" xfId="190" xr:uid="{00000000-0005-0000-0000-000021000000}"/>
    <cellStyle name="60% - Accent6 2" xfId="65" xr:uid="{00000000-0005-0000-0000-000022000000}"/>
    <cellStyle name="60% - Accent6 2 2" xfId="194" xr:uid="{00000000-0005-0000-0000-000022000000}"/>
    <cellStyle name="60% - Accent6 3" xfId="23" xr:uid="{00000000-0005-0000-0000-000023000000}"/>
    <cellStyle name="60% - Accent6 3 2" xfId="143" xr:uid="{00000000-0005-0000-0000-000023000000}"/>
    <cellStyle name="Accent1 2" xfId="66" xr:uid="{00000000-0005-0000-0000-000024000000}"/>
    <cellStyle name="Accent1 2 2" xfId="149" xr:uid="{00000000-0005-0000-0000-000024000000}"/>
    <cellStyle name="Accent1 3" xfId="24" xr:uid="{00000000-0005-0000-0000-000025000000}"/>
    <cellStyle name="Accent1 3 2" xfId="119" xr:uid="{00000000-0005-0000-0000-000025000000}"/>
    <cellStyle name="Accent2 2" xfId="67" xr:uid="{00000000-0005-0000-0000-000026000000}"/>
    <cellStyle name="Accent2 2 2" xfId="159" xr:uid="{00000000-0005-0000-0000-000026000000}"/>
    <cellStyle name="Accent2 3" xfId="25" xr:uid="{00000000-0005-0000-0000-000027000000}"/>
    <cellStyle name="Accent2 3 2" xfId="222" xr:uid="{00000000-0005-0000-0000-000027000000}"/>
    <cellStyle name="Accent3 2" xfId="68" xr:uid="{00000000-0005-0000-0000-000028000000}"/>
    <cellStyle name="Accent3 2 2" xfId="199" xr:uid="{00000000-0005-0000-0000-000028000000}"/>
    <cellStyle name="Accent3 3" xfId="26" xr:uid="{00000000-0005-0000-0000-000029000000}"/>
    <cellStyle name="Accent3 3 2" xfId="113" xr:uid="{00000000-0005-0000-0000-000029000000}"/>
    <cellStyle name="Accent4 2" xfId="69" xr:uid="{00000000-0005-0000-0000-00002A000000}"/>
    <cellStyle name="Accent4 2 2" xfId="228" xr:uid="{00000000-0005-0000-0000-00002A000000}"/>
    <cellStyle name="Accent4 3" xfId="27" xr:uid="{00000000-0005-0000-0000-00002B000000}"/>
    <cellStyle name="Accent4 3 2" xfId="180" xr:uid="{00000000-0005-0000-0000-00002B000000}"/>
    <cellStyle name="Accent5 2" xfId="70" xr:uid="{00000000-0005-0000-0000-00002C000000}"/>
    <cellStyle name="Accent5 2 2" xfId="175" xr:uid="{00000000-0005-0000-0000-00002C000000}"/>
    <cellStyle name="Accent5 3" xfId="28" xr:uid="{00000000-0005-0000-0000-00002D000000}"/>
    <cellStyle name="Accent5 3 2" xfId="205" xr:uid="{00000000-0005-0000-0000-00002D000000}"/>
    <cellStyle name="Accent6 2" xfId="71" xr:uid="{00000000-0005-0000-0000-00002E000000}"/>
    <cellStyle name="Accent6 2 2" xfId="122" xr:uid="{00000000-0005-0000-0000-00002E000000}"/>
    <cellStyle name="Accent6 3" xfId="29" xr:uid="{00000000-0005-0000-0000-00002F000000}"/>
    <cellStyle name="Accent6 3 2" xfId="129" xr:uid="{00000000-0005-0000-0000-00002F000000}"/>
    <cellStyle name="Bad 2" xfId="72" xr:uid="{00000000-0005-0000-0000-000030000000}"/>
    <cellStyle name="Bad 2 2" xfId="230" xr:uid="{00000000-0005-0000-0000-000030000000}"/>
    <cellStyle name="Bad 3" xfId="30" xr:uid="{00000000-0005-0000-0000-000031000000}"/>
    <cellStyle name="Bad 3 2" xfId="214" xr:uid="{00000000-0005-0000-0000-000031000000}"/>
    <cellStyle name="Calculation 2" xfId="73" xr:uid="{00000000-0005-0000-0000-000032000000}"/>
    <cellStyle name="Calculation 2 10" xfId="284" xr:uid="{00000000-0005-0000-0000-000032000000}"/>
    <cellStyle name="Calculation 2 11" xfId="302" xr:uid="{9D44DA6F-311F-489F-85D9-C961479B722C}"/>
    <cellStyle name="Calculation 2 2" xfId="120" xr:uid="{00000000-0005-0000-0000-000032000000}"/>
    <cellStyle name="Calculation 2 3" xfId="174" xr:uid="{00000000-0005-0000-0000-000032000000}"/>
    <cellStyle name="Calculation 2 4" xfId="148" xr:uid="{00000000-0005-0000-0000-000032000000}"/>
    <cellStyle name="Calculation 2 5" xfId="160" xr:uid="{00000000-0005-0000-0000-000032000000}"/>
    <cellStyle name="Calculation 2 6" xfId="153" xr:uid="{00000000-0005-0000-0000-000032000000}"/>
    <cellStyle name="Calculation 2 7" xfId="135" xr:uid="{00000000-0005-0000-0000-000032000000}"/>
    <cellStyle name="Calculation 2 8" xfId="218" xr:uid="{00000000-0005-0000-0000-000032000000}"/>
    <cellStyle name="Calculation 2 9" xfId="276" xr:uid="{00000000-0005-0000-0000-000032000000}"/>
    <cellStyle name="Calculation 3" xfId="31" xr:uid="{00000000-0005-0000-0000-000033000000}"/>
    <cellStyle name="Calculation 3 10" xfId="278" xr:uid="{00000000-0005-0000-0000-000033000000}"/>
    <cellStyle name="Calculation 3 11" xfId="307" xr:uid="{28EFA721-C49B-4198-892D-078CAD519A15}"/>
    <cellStyle name="Calculation 3 2" xfId="185" xr:uid="{00000000-0005-0000-0000-000033000000}"/>
    <cellStyle name="Calculation 3 3" xfId="141" xr:uid="{00000000-0005-0000-0000-000033000000}"/>
    <cellStyle name="Calculation 3 4" xfId="163" xr:uid="{00000000-0005-0000-0000-000033000000}"/>
    <cellStyle name="Calculation 3 5" xfId="195" xr:uid="{00000000-0005-0000-0000-000033000000}"/>
    <cellStyle name="Calculation 3 6" xfId="197" xr:uid="{00000000-0005-0000-0000-000033000000}"/>
    <cellStyle name="Calculation 3 7" xfId="202" xr:uid="{00000000-0005-0000-0000-000033000000}"/>
    <cellStyle name="Calculation 3 8" xfId="250" xr:uid="{00000000-0005-0000-0000-000033000000}"/>
    <cellStyle name="Calculation 3 9" xfId="289" xr:uid="{00000000-0005-0000-0000-000033000000}"/>
    <cellStyle name="Check Cell 2" xfId="74" xr:uid="{00000000-0005-0000-0000-000034000000}"/>
    <cellStyle name="Check Cell 2 2" xfId="192" xr:uid="{00000000-0005-0000-0000-000034000000}"/>
    <cellStyle name="Check Cell 3" xfId="32" xr:uid="{00000000-0005-0000-0000-000035000000}"/>
    <cellStyle name="Check Cell 3 2" xfId="240" xr:uid="{00000000-0005-0000-0000-000035000000}"/>
    <cellStyle name="Comma 2" xfId="106" xr:uid="{00000000-0005-0000-0000-000036000000}"/>
    <cellStyle name="Currency 2" xfId="1" xr:uid="{00000000-0005-0000-0000-000037000000}"/>
    <cellStyle name="Currency 3" xfId="108" xr:uid="{00000000-0005-0000-0000-000038000000}"/>
    <cellStyle name="Explanatory Text 2" xfId="75" xr:uid="{00000000-0005-0000-0000-000039000000}"/>
    <cellStyle name="Explanatory Text 2 2" xfId="127" xr:uid="{00000000-0005-0000-0000-000036000000}"/>
    <cellStyle name="Explanatory Text 3" xfId="33" xr:uid="{00000000-0005-0000-0000-00003A000000}"/>
    <cellStyle name="Explanatory Text 3 2" xfId="138" xr:uid="{00000000-0005-0000-0000-000037000000}"/>
    <cellStyle name="Good 2" xfId="76" xr:uid="{00000000-0005-0000-0000-00003B000000}"/>
    <cellStyle name="Good 2 2" xfId="229" xr:uid="{00000000-0005-0000-0000-000038000000}"/>
    <cellStyle name="Good 3" xfId="34" xr:uid="{00000000-0005-0000-0000-00003C000000}"/>
    <cellStyle name="Good 3 2" xfId="241" xr:uid="{00000000-0005-0000-0000-000039000000}"/>
    <cellStyle name="Heading 1 2" xfId="77" xr:uid="{00000000-0005-0000-0000-00003D000000}"/>
    <cellStyle name="Heading 1 2 2" xfId="173" xr:uid="{00000000-0005-0000-0000-00003A000000}"/>
    <cellStyle name="Heading 1 3" xfId="35" xr:uid="{00000000-0005-0000-0000-00003E000000}"/>
    <cellStyle name="Heading 1 3 2" xfId="191" xr:uid="{00000000-0005-0000-0000-00003B000000}"/>
    <cellStyle name="Heading 2 2" xfId="78" xr:uid="{00000000-0005-0000-0000-00003F000000}"/>
    <cellStyle name="Heading 2 2 2" xfId="239" xr:uid="{00000000-0005-0000-0000-00003C000000}"/>
    <cellStyle name="Heading 2 3" xfId="36" xr:uid="{00000000-0005-0000-0000-000040000000}"/>
    <cellStyle name="Heading 2 3 2" xfId="154" xr:uid="{00000000-0005-0000-0000-00003D000000}"/>
    <cellStyle name="Heading 3 2" xfId="79" xr:uid="{00000000-0005-0000-0000-000041000000}"/>
    <cellStyle name="Heading 3 2 2" xfId="188" xr:uid="{00000000-0005-0000-0000-00003E000000}"/>
    <cellStyle name="Heading 3 2 3" xfId="207" xr:uid="{00000000-0005-0000-0000-00003E000000}"/>
    <cellStyle name="Heading 3 2 4" xfId="291" xr:uid="{00000000-0005-0000-0000-00003E000000}"/>
    <cellStyle name="Heading 3 3" xfId="37" xr:uid="{00000000-0005-0000-0000-000042000000}"/>
    <cellStyle name="Heading 3 3 2" xfId="145" xr:uid="{00000000-0005-0000-0000-00003F000000}"/>
    <cellStyle name="Heading 3 3 3" xfId="206" xr:uid="{00000000-0005-0000-0000-00003F000000}"/>
    <cellStyle name="Heading 3 3 4" xfId="279" xr:uid="{00000000-0005-0000-0000-00003F000000}"/>
    <cellStyle name="Heading 4 2" xfId="80" xr:uid="{00000000-0005-0000-0000-000043000000}"/>
    <cellStyle name="Heading 4 2 2" xfId="203" xr:uid="{00000000-0005-0000-0000-000040000000}"/>
    <cellStyle name="Heading 4 3" xfId="38" xr:uid="{00000000-0005-0000-0000-000044000000}"/>
    <cellStyle name="Heading 4 3 2" xfId="247" xr:uid="{00000000-0005-0000-0000-000041000000}"/>
    <cellStyle name="Hyperlink 2" xfId="219" xr:uid="{00000000-0005-0000-0000-000042000000}"/>
    <cellStyle name="Hyperlink 3" xfId="303" xr:uid="{467DAF3F-11AC-483B-A281-D27346518C09}"/>
    <cellStyle name="Input 2" xfId="81" xr:uid="{00000000-0005-0000-0000-000045000000}"/>
    <cellStyle name="Input 2 10" xfId="285" xr:uid="{00000000-0005-0000-0000-000043000000}"/>
    <cellStyle name="Input 2 11" xfId="312" xr:uid="{531FA5EE-8A58-46C7-A591-7B7080D7853E}"/>
    <cellStyle name="Input 2 2" xfId="116" xr:uid="{00000000-0005-0000-0000-000043000000}"/>
    <cellStyle name="Input 2 3" xfId="176" xr:uid="{00000000-0005-0000-0000-000043000000}"/>
    <cellStyle name="Input 2 4" xfId="147" xr:uid="{00000000-0005-0000-0000-000043000000}"/>
    <cellStyle name="Input 2 5" xfId="117" xr:uid="{00000000-0005-0000-0000-000043000000}"/>
    <cellStyle name="Input 2 6" xfId="132" xr:uid="{00000000-0005-0000-0000-000043000000}"/>
    <cellStyle name="Input 2 7" xfId="168" xr:uid="{00000000-0005-0000-0000-000043000000}"/>
    <cellStyle name="Input 2 8" xfId="130" xr:uid="{00000000-0005-0000-0000-000043000000}"/>
    <cellStyle name="Input 2 9" xfId="275" xr:uid="{00000000-0005-0000-0000-000043000000}"/>
    <cellStyle name="Input 3" xfId="39" xr:uid="{00000000-0005-0000-0000-000046000000}"/>
    <cellStyle name="Input 3 10" xfId="290" xr:uid="{00000000-0005-0000-0000-000044000000}"/>
    <cellStyle name="Input 3 11" xfId="306" xr:uid="{8063CA97-9BCE-4B60-A0F7-A6E7B4676D40}"/>
    <cellStyle name="Input 3 2" xfId="181" xr:uid="{00000000-0005-0000-0000-000044000000}"/>
    <cellStyle name="Input 3 3" xfId="187" xr:uid="{00000000-0005-0000-0000-000044000000}"/>
    <cellStyle name="Input 3 4" xfId="140" xr:uid="{00000000-0005-0000-0000-000044000000}"/>
    <cellStyle name="Input 3 5" xfId="164" xr:uid="{00000000-0005-0000-0000-000044000000}"/>
    <cellStyle name="Input 3 6" xfId="151" xr:uid="{00000000-0005-0000-0000-000044000000}"/>
    <cellStyle name="Input 3 7" xfId="177" xr:uid="{00000000-0005-0000-0000-000044000000}"/>
    <cellStyle name="Input 3 8" xfId="123" xr:uid="{00000000-0005-0000-0000-000044000000}"/>
    <cellStyle name="Input 3 9" xfId="288" xr:uid="{00000000-0005-0000-0000-000044000000}"/>
    <cellStyle name="Linked Cell 2" xfId="82" xr:uid="{00000000-0005-0000-0000-000047000000}"/>
    <cellStyle name="Linked Cell 2 2" xfId="235" xr:uid="{00000000-0005-0000-0000-000045000000}"/>
    <cellStyle name="Linked Cell 3" xfId="40" xr:uid="{00000000-0005-0000-0000-000048000000}"/>
    <cellStyle name="Linked Cell 3 2" xfId="137" xr:uid="{00000000-0005-0000-0000-000046000000}"/>
    <cellStyle name="Neutral 2" xfId="83" xr:uid="{00000000-0005-0000-0000-000049000000}"/>
    <cellStyle name="Neutral 2 2" xfId="249" xr:uid="{00000000-0005-0000-0000-000047000000}"/>
    <cellStyle name="Neutral 3" xfId="41" xr:uid="{00000000-0005-0000-0000-00004A000000}"/>
    <cellStyle name="Neutral 3 2" xfId="152" xr:uid="{00000000-0005-0000-0000-000048000000}"/>
    <cellStyle name="Normal" xfId="0" builtinId="0"/>
    <cellStyle name="Normal 10" xfId="167" xr:uid="{00000000-0005-0000-0000-00002F010000}"/>
    <cellStyle name="Normal 11" xfId="273" xr:uid="{00000000-0005-0000-0000-000042010000}"/>
    <cellStyle name="Normal 12" xfId="300" xr:uid="{8E19E10E-5A70-4959-B8A2-FCD76563A408}"/>
    <cellStyle name="Normal 13" xfId="315" xr:uid="{EFE52D70-B378-409B-9F56-3204A1784489}"/>
    <cellStyle name="Normal 2" xfId="2" xr:uid="{00000000-0005-0000-0000-00004C000000}"/>
    <cellStyle name="Normal 2 2" xfId="244" xr:uid="{00000000-0005-0000-0000-00004A000000}"/>
    <cellStyle name="Normal 3" xfId="3" xr:uid="{00000000-0005-0000-0000-00004D000000}"/>
    <cellStyle name="Normal 3 2" xfId="88" xr:uid="{00000000-0005-0000-0000-00004E000000}"/>
    <cellStyle name="Normal 3 3" xfId="97" xr:uid="{00000000-0005-0000-0000-00004F000000}"/>
    <cellStyle name="Normal 3 3 2" xfId="107" xr:uid="{00000000-0005-0000-0000-000050000000}"/>
    <cellStyle name="Normal 3 4" xfId="105" xr:uid="{00000000-0005-0000-0000-000051000000}"/>
    <cellStyle name="Normal 3 5" xfId="109" xr:uid="{00000000-0005-0000-0000-000052000000}"/>
    <cellStyle name="Normal 3 6" xfId="118" xr:uid="{00000000-0005-0000-0000-00004B000000}"/>
    <cellStyle name="Normal 4" xfId="4" xr:uid="{00000000-0005-0000-0000-000053000000}"/>
    <cellStyle name="Normal 4 10" xfId="100" xr:uid="{00000000-0005-0000-0000-000054000000}"/>
    <cellStyle name="Normal 4 11" xfId="102" xr:uid="{00000000-0005-0000-0000-000055000000}"/>
    <cellStyle name="Normal 4 12" xfId="104" xr:uid="{00000000-0005-0000-0000-000056000000}"/>
    <cellStyle name="Normal 4 13" xfId="111" xr:uid="{00000000-0005-0000-0000-000057000000}"/>
    <cellStyle name="Normal 4 14" xfId="155" xr:uid="{00000000-0005-0000-0000-00004C000000}"/>
    <cellStyle name="Normal 4 15" xfId="171" xr:uid="{00000000-0005-0000-0000-00004C000000}"/>
    <cellStyle name="Normal 4 16" xfId="281" xr:uid="{00000000-0005-0000-0000-00004C000000}"/>
    <cellStyle name="Normal 4 17" xfId="308" xr:uid="{84F24D7A-D9D2-4D5D-BCA7-E40BA7D21777}"/>
    <cellStyle name="Normal 4 18" xfId="316" xr:uid="{09819436-00DF-4AF7-84B8-00155AFC84DD}"/>
    <cellStyle name="Normal 4 2" xfId="47" xr:uid="{00000000-0005-0000-0000-000058000000}"/>
    <cellStyle name="Normal 4 3" xfId="90" xr:uid="{00000000-0005-0000-0000-000059000000}"/>
    <cellStyle name="Normal 4 4" xfId="91" xr:uid="{00000000-0005-0000-0000-00005A000000}"/>
    <cellStyle name="Normal 4 5" xfId="92" xr:uid="{00000000-0005-0000-0000-00005B000000}"/>
    <cellStyle name="Normal 4 6" xfId="93" xr:uid="{00000000-0005-0000-0000-00005C000000}"/>
    <cellStyle name="Normal 4 7" xfId="94" xr:uid="{00000000-0005-0000-0000-00005D000000}"/>
    <cellStyle name="Normal 4 8" xfId="95" xr:uid="{00000000-0005-0000-0000-00005E000000}"/>
    <cellStyle name="Normal 4 9" xfId="96" xr:uid="{00000000-0005-0000-0000-00005F000000}"/>
    <cellStyle name="Normal 5" xfId="98" xr:uid="{00000000-0005-0000-0000-000060000000}"/>
    <cellStyle name="Normal 5 2" xfId="193" xr:uid="{00000000-0005-0000-0000-00004D000000}"/>
    <cellStyle name="Normal 6" xfId="101" xr:uid="{00000000-0005-0000-0000-000061000000}"/>
    <cellStyle name="Normal 7" xfId="103" xr:uid="{00000000-0005-0000-0000-000062000000}"/>
    <cellStyle name="Normal 8" xfId="110" xr:uid="{00000000-0005-0000-0000-000063000000}"/>
    <cellStyle name="Normal 9" xfId="112" xr:uid="{00000000-0005-0000-0000-0000A1000000}"/>
    <cellStyle name="Note 2" xfId="5" xr:uid="{00000000-0005-0000-0000-000064000000}"/>
    <cellStyle name="Note 2 10" xfId="296" xr:uid="{00000000-0005-0000-0000-00004E000000}"/>
    <cellStyle name="Note 2 11" xfId="301" xr:uid="{50A26919-0C44-466C-97E1-70FA703D1BD4}"/>
    <cellStyle name="Note 2 2" xfId="158" xr:uid="{00000000-0005-0000-0000-00004E000000}"/>
    <cellStyle name="Note 2 3" xfId="209" xr:uid="{00000000-0005-0000-0000-00004E000000}"/>
    <cellStyle name="Note 2 4" xfId="220" xr:uid="{00000000-0005-0000-0000-00004E000000}"/>
    <cellStyle name="Note 2 5" xfId="231" xr:uid="{00000000-0005-0000-0000-00004E000000}"/>
    <cellStyle name="Note 2 6" xfId="242" xr:uid="{00000000-0005-0000-0000-00004E000000}"/>
    <cellStyle name="Note 2 7" xfId="253" xr:uid="{00000000-0005-0000-0000-00004E000000}"/>
    <cellStyle name="Note 2 8" xfId="262" xr:uid="{00000000-0005-0000-0000-00004E000000}"/>
    <cellStyle name="Note 2 9" xfId="282" xr:uid="{00000000-0005-0000-0000-00004E000000}"/>
    <cellStyle name="Note 3" xfId="89" xr:uid="{00000000-0005-0000-0000-000065000000}"/>
    <cellStyle name="Note 3 10" xfId="299" xr:uid="{00000000-0005-0000-0000-00004F000000}"/>
    <cellStyle name="Note 3 11" xfId="309" xr:uid="{C8C57C8A-BA81-4A74-AE6B-A72A3672EA07}"/>
    <cellStyle name="Note 3 2" xfId="204" xr:uid="{00000000-0005-0000-0000-00004F000000}"/>
    <cellStyle name="Note 3 3" xfId="215" xr:uid="{00000000-0005-0000-0000-00004F000000}"/>
    <cellStyle name="Note 3 4" xfId="226" xr:uid="{00000000-0005-0000-0000-00004F000000}"/>
    <cellStyle name="Note 3 5" xfId="237" xr:uid="{00000000-0005-0000-0000-00004F000000}"/>
    <cellStyle name="Note 3 6" xfId="248" xr:uid="{00000000-0005-0000-0000-00004F000000}"/>
    <cellStyle name="Note 3 7" xfId="259" xr:uid="{00000000-0005-0000-0000-00004F000000}"/>
    <cellStyle name="Note 3 8" xfId="263" xr:uid="{00000000-0005-0000-0000-00004F000000}"/>
    <cellStyle name="Note 3 9" xfId="295" xr:uid="{00000000-0005-0000-0000-00004F000000}"/>
    <cellStyle name="Note 4" xfId="42" xr:uid="{00000000-0005-0000-0000-000066000000}"/>
    <cellStyle name="Note 4 10" xfId="277" xr:uid="{00000000-0005-0000-0000-000050000000}"/>
    <cellStyle name="Note 4 11" xfId="283" xr:uid="{00000000-0005-0000-0000-000050000000}"/>
    <cellStyle name="Note 4 12" xfId="313" xr:uid="{9900FE3B-8A47-4E0A-ADDF-66F00C9BEDE2}"/>
    <cellStyle name="Note 4 2" xfId="99" xr:uid="{00000000-0005-0000-0000-000067000000}"/>
    <cellStyle name="Note 4 3" xfId="136" xr:uid="{00000000-0005-0000-0000-000050000000}"/>
    <cellStyle name="Note 4 4" xfId="166" xr:uid="{00000000-0005-0000-0000-000050000000}"/>
    <cellStyle name="Note 4 5" xfId="150" xr:uid="{00000000-0005-0000-0000-000050000000}"/>
    <cellStyle name="Note 4 6" xfId="133" xr:uid="{00000000-0005-0000-0000-000050000000}"/>
    <cellStyle name="Note 4 7" xfId="124" xr:uid="{00000000-0005-0000-0000-000050000000}"/>
    <cellStyle name="Note 4 8" xfId="172" xr:uid="{00000000-0005-0000-0000-000050000000}"/>
    <cellStyle name="Note 4 9" xfId="264" xr:uid="{00000000-0005-0000-0000-000050000000}"/>
    <cellStyle name="Output 2" xfId="84" xr:uid="{00000000-0005-0000-0000-000068000000}"/>
    <cellStyle name="Output 2 10" xfId="297" xr:uid="{00000000-0005-0000-0000-000051000000}"/>
    <cellStyle name="Output 2 11" xfId="311" xr:uid="{97C675B2-7438-4A53-920E-5A777D2430A7}"/>
    <cellStyle name="Output 2 2" xfId="114" xr:uid="{00000000-0005-0000-0000-000051000000}"/>
    <cellStyle name="Output 2 3" xfId="210" xr:uid="{00000000-0005-0000-0000-000051000000}"/>
    <cellStyle name="Output 2 4" xfId="221" xr:uid="{00000000-0005-0000-0000-000051000000}"/>
    <cellStyle name="Output 2 5" xfId="232" xr:uid="{00000000-0005-0000-0000-000051000000}"/>
    <cellStyle name="Output 2 6" xfId="243" xr:uid="{00000000-0005-0000-0000-000051000000}"/>
    <cellStyle name="Output 2 7" xfId="254" xr:uid="{00000000-0005-0000-0000-000051000000}"/>
    <cellStyle name="Output 2 8" xfId="265" xr:uid="{00000000-0005-0000-0000-000051000000}"/>
    <cellStyle name="Output 2 9" xfId="274" xr:uid="{00000000-0005-0000-0000-000051000000}"/>
    <cellStyle name="Output 3" xfId="43" xr:uid="{00000000-0005-0000-0000-000069000000}"/>
    <cellStyle name="Output 3 10" xfId="292" xr:uid="{00000000-0005-0000-0000-000052000000}"/>
    <cellStyle name="Output 3 11" xfId="305" xr:uid="{BED0032C-BE3A-49A4-A579-3AF9CD132FE1}"/>
    <cellStyle name="Output 3 2" xfId="179" xr:uid="{00000000-0005-0000-0000-000052000000}"/>
    <cellStyle name="Output 3 3" xfId="189" xr:uid="{00000000-0005-0000-0000-000052000000}"/>
    <cellStyle name="Output 3 4" xfId="183" xr:uid="{00000000-0005-0000-0000-000052000000}"/>
    <cellStyle name="Output 3 5" xfId="186" xr:uid="{00000000-0005-0000-0000-000052000000}"/>
    <cellStyle name="Output 3 6" xfId="184" xr:uid="{00000000-0005-0000-0000-000052000000}"/>
    <cellStyle name="Output 3 7" xfId="142" xr:uid="{00000000-0005-0000-0000-000052000000}"/>
    <cellStyle name="Output 3 8" xfId="266" xr:uid="{00000000-0005-0000-0000-000052000000}"/>
    <cellStyle name="Output 3 9" xfId="287" xr:uid="{00000000-0005-0000-0000-000052000000}"/>
    <cellStyle name="Percent 2" xfId="200" xr:uid="{00000000-0005-0000-0000-0000A3000000}"/>
    <cellStyle name="Percent 3" xfId="257" xr:uid="{00000000-0005-0000-0000-000039010000}"/>
    <cellStyle name="Percent 4" xfId="293" xr:uid="{00000000-0005-0000-0000-000044010000}"/>
    <cellStyle name="Percent 5" xfId="314" xr:uid="{4436EC6D-68C6-413A-A044-D53E203517BC}"/>
    <cellStyle name="Percent 6" xfId="317" xr:uid="{6414E0C0-2588-4D26-8B4E-E5BF5ECA1FC1}"/>
    <cellStyle name="Title 2" xfId="85" xr:uid="{00000000-0005-0000-0000-00006A000000}"/>
    <cellStyle name="Title 2 2" xfId="267" xr:uid="{00000000-0005-0000-0000-000054000000}"/>
    <cellStyle name="Title 3" xfId="44" xr:uid="{00000000-0005-0000-0000-00006B000000}"/>
    <cellStyle name="Title 3 2" xfId="268" xr:uid="{00000000-0005-0000-0000-000055000000}"/>
    <cellStyle name="Total 2" xfId="86" xr:uid="{00000000-0005-0000-0000-00006C000000}"/>
    <cellStyle name="Total 2 10" xfId="298" xr:uid="{00000000-0005-0000-0000-000056000000}"/>
    <cellStyle name="Total 2 11" xfId="310" xr:uid="{8FFA45AA-103C-4678-B221-A688D45D6E12}"/>
    <cellStyle name="Total 2 2" xfId="201" xr:uid="{00000000-0005-0000-0000-000056000000}"/>
    <cellStyle name="Total 2 3" xfId="212" xr:uid="{00000000-0005-0000-0000-000056000000}"/>
    <cellStyle name="Total 2 4" xfId="223" xr:uid="{00000000-0005-0000-0000-000056000000}"/>
    <cellStyle name="Total 2 5" xfId="234" xr:uid="{00000000-0005-0000-0000-000056000000}"/>
    <cellStyle name="Total 2 6" xfId="245" xr:uid="{00000000-0005-0000-0000-000056000000}"/>
    <cellStyle name="Total 2 7" xfId="256" xr:uid="{00000000-0005-0000-0000-000056000000}"/>
    <cellStyle name="Total 2 8" xfId="269" xr:uid="{00000000-0005-0000-0000-000056000000}"/>
    <cellStyle name="Total 2 9" xfId="294" xr:uid="{00000000-0005-0000-0000-000056000000}"/>
    <cellStyle name="Total 3" xfId="45" xr:uid="{00000000-0005-0000-0000-00006D000000}"/>
    <cellStyle name="Total 3 10" xfId="280" xr:uid="{00000000-0005-0000-0000-000057000000}"/>
    <cellStyle name="Total 3 11" xfId="304" xr:uid="{FAEF6E94-3E94-423D-B505-B1B7EC9D4DBA}"/>
    <cellStyle name="Total 3 2" xfId="178" xr:uid="{00000000-0005-0000-0000-000057000000}"/>
    <cellStyle name="Total 3 3" xfId="146" xr:uid="{00000000-0005-0000-0000-000057000000}"/>
    <cellStyle name="Total 3 4" xfId="161" xr:uid="{00000000-0005-0000-0000-000057000000}"/>
    <cellStyle name="Total 3 5" xfId="196" xr:uid="{00000000-0005-0000-0000-000057000000}"/>
    <cellStyle name="Total 3 6" xfId="157" xr:uid="{00000000-0005-0000-0000-000057000000}"/>
    <cellStyle name="Total 3 7" xfId="211" xr:uid="{00000000-0005-0000-0000-000057000000}"/>
    <cellStyle name="Total 3 8" xfId="270" xr:uid="{00000000-0005-0000-0000-000057000000}"/>
    <cellStyle name="Total 3 9" xfId="286" xr:uid="{00000000-0005-0000-0000-000057000000}"/>
    <cellStyle name="Warning Text 2" xfId="87" xr:uid="{00000000-0005-0000-0000-00006E000000}"/>
    <cellStyle name="Warning Text 2 2" xfId="271" xr:uid="{00000000-0005-0000-0000-000058000000}"/>
    <cellStyle name="Warning Text 3" xfId="46" xr:uid="{00000000-0005-0000-0000-00006F000000}"/>
    <cellStyle name="Warning Text 3 2" xfId="272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B4" sqref="B4"/>
    </sheetView>
  </sheetViews>
  <sheetFormatPr defaultRowHeight="12.75" x14ac:dyDescent="0.2"/>
  <cols>
    <col min="1" max="1" width="30.7109375" customWidth="1"/>
    <col min="2" max="7" width="8.85546875" customWidth="1"/>
    <col min="8" max="8" width="15" bestFit="1" customWidth="1"/>
    <col min="9" max="9" width="15.7109375" bestFit="1" customWidth="1"/>
  </cols>
  <sheetData>
    <row r="1" spans="1:9" ht="15.75" x14ac:dyDescent="0.25">
      <c r="A1" s="4" t="s">
        <v>0</v>
      </c>
      <c r="B1" s="3"/>
      <c r="C1" s="1"/>
      <c r="D1" s="1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</row>
    <row r="4" spans="1:9" x14ac:dyDescent="0.2">
      <c r="A4" s="47" t="str">
        <f>Summary!A7</f>
        <v>Moody Nolan and Page</v>
      </c>
      <c r="B4" s="5">
        <v>22.799999999999997</v>
      </c>
      <c r="C4" s="5">
        <v>12.8</v>
      </c>
      <c r="D4" s="5">
        <v>6.4</v>
      </c>
      <c r="E4" s="5">
        <v>7</v>
      </c>
      <c r="F4" s="5">
        <v>6.8</v>
      </c>
      <c r="G4" s="5">
        <v>8</v>
      </c>
      <c r="H4" s="43"/>
      <c r="I4" s="44">
        <f t="shared" ref="I4:I6" si="0">SUM(B4:G4)</f>
        <v>63.79999999999999</v>
      </c>
    </row>
    <row r="5" spans="1:9" x14ac:dyDescent="0.2">
      <c r="A5" s="47" t="str">
        <f>Summary!A8</f>
        <v>Cannon Design</v>
      </c>
      <c r="B5" s="5">
        <v>25.200000000000003</v>
      </c>
      <c r="C5" s="5">
        <v>16.8</v>
      </c>
      <c r="D5" s="5">
        <v>8.8000000000000007</v>
      </c>
      <c r="E5" s="5">
        <v>7</v>
      </c>
      <c r="F5" s="5">
        <v>7.6</v>
      </c>
      <c r="G5" s="5">
        <v>7.6</v>
      </c>
      <c r="H5" s="45"/>
      <c r="I5" s="46">
        <f t="shared" si="0"/>
        <v>72.999999999999986</v>
      </c>
    </row>
    <row r="6" spans="1:9" x14ac:dyDescent="0.2">
      <c r="A6" s="47" t="str">
        <f>Summary!A9</f>
        <v>Kirksey and Workshop</v>
      </c>
      <c r="B6" s="5">
        <v>24</v>
      </c>
      <c r="C6" s="5">
        <v>15.2</v>
      </c>
      <c r="D6" s="5">
        <v>8</v>
      </c>
      <c r="E6" s="5">
        <v>7</v>
      </c>
      <c r="F6" s="5">
        <v>7.2</v>
      </c>
      <c r="G6" s="5">
        <v>8.8000000000000007</v>
      </c>
      <c r="H6" s="45"/>
      <c r="I6" s="46">
        <f t="shared" si="0"/>
        <v>70.2</v>
      </c>
    </row>
    <row r="8" spans="1:9" x14ac:dyDescent="0.2">
      <c r="B8" s="5"/>
      <c r="C8" s="5"/>
      <c r="D8" s="5"/>
      <c r="E8" s="5"/>
      <c r="F8" s="5"/>
      <c r="G8" s="5"/>
    </row>
    <row r="9" spans="1:9" x14ac:dyDescent="0.2">
      <c r="B9" s="5"/>
      <c r="C9" s="5"/>
      <c r="D9" s="5"/>
      <c r="E9" s="5"/>
      <c r="F9" s="5"/>
      <c r="G9" s="5"/>
    </row>
    <row r="10" spans="1:9" x14ac:dyDescent="0.2">
      <c r="B10" s="5"/>
      <c r="C10" s="5"/>
      <c r="D10" s="5"/>
      <c r="E10" s="5"/>
      <c r="F10" s="5"/>
      <c r="G10" s="5"/>
    </row>
    <row r="11" spans="1:9" x14ac:dyDescent="0.2">
      <c r="B11" s="5"/>
      <c r="C11" s="5"/>
      <c r="D11" s="5"/>
      <c r="E11" s="5"/>
      <c r="F11" s="5"/>
      <c r="G11" s="5"/>
    </row>
    <row r="12" spans="1:9" x14ac:dyDescent="0.2">
      <c r="B12" s="5"/>
      <c r="C12" s="5"/>
      <c r="D12" s="5"/>
      <c r="E12" s="5"/>
      <c r="F12" s="5"/>
      <c r="G12" s="5"/>
    </row>
    <row r="13" spans="1:9" x14ac:dyDescent="0.2">
      <c r="B13" s="5"/>
      <c r="C13" s="5"/>
      <c r="D13" s="5"/>
      <c r="E13" s="5"/>
      <c r="F13" s="5"/>
      <c r="G13" s="5"/>
    </row>
    <row r="14" spans="1:9" x14ac:dyDescent="0.2">
      <c r="B14" s="5"/>
      <c r="C14" s="5"/>
      <c r="D14" s="5"/>
      <c r="E14" s="5"/>
      <c r="F14" s="5"/>
      <c r="G14" s="5"/>
    </row>
    <row r="15" spans="1:9" x14ac:dyDescent="0.2">
      <c r="B15" s="5"/>
      <c r="C15" s="5"/>
      <c r="D15" s="5"/>
      <c r="E15" s="5"/>
      <c r="F15" s="5"/>
      <c r="G15" s="5"/>
    </row>
    <row r="16" spans="1:9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</sheetData>
  <phoneticPr fontId="44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workbookViewId="0">
      <selection activeCell="I10" sqref="I10"/>
    </sheetView>
  </sheetViews>
  <sheetFormatPr defaultRowHeight="12.75" x14ac:dyDescent="0.2"/>
  <cols>
    <col min="1" max="1" width="30.140625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4">
        <v>21</v>
      </c>
      <c r="C4" s="54">
        <v>12</v>
      </c>
      <c r="D4" s="54">
        <v>6</v>
      </c>
      <c r="E4" s="54">
        <v>7</v>
      </c>
      <c r="F4" s="54">
        <v>6</v>
      </c>
      <c r="G4" s="54">
        <v>7</v>
      </c>
      <c r="H4" s="43"/>
      <c r="I4" s="44">
        <f t="shared" ref="I4:I6" si="0">SUM(B4:G4)</f>
        <v>59</v>
      </c>
    </row>
    <row r="5" spans="1:17" x14ac:dyDescent="0.2">
      <c r="A5" s="47" t="str">
        <f>Summary!A8</f>
        <v>Cannon Design</v>
      </c>
      <c r="B5" s="54">
        <v>24</v>
      </c>
      <c r="C5" s="54">
        <v>16</v>
      </c>
      <c r="D5" s="54">
        <v>7</v>
      </c>
      <c r="E5" s="54">
        <v>7</v>
      </c>
      <c r="F5" s="54">
        <v>7</v>
      </c>
      <c r="G5" s="54">
        <v>8</v>
      </c>
      <c r="H5" s="45"/>
      <c r="I5" s="46">
        <f t="shared" si="0"/>
        <v>69</v>
      </c>
    </row>
    <row r="6" spans="1:17" x14ac:dyDescent="0.2">
      <c r="A6" s="47" t="str">
        <f>Summary!A9</f>
        <v>Kirksey and Workshop</v>
      </c>
      <c r="B6" s="54">
        <v>24</v>
      </c>
      <c r="C6" s="54">
        <v>16</v>
      </c>
      <c r="D6" s="54">
        <v>7</v>
      </c>
      <c r="E6" s="54">
        <v>7</v>
      </c>
      <c r="F6" s="54">
        <v>8</v>
      </c>
      <c r="G6" s="54">
        <v>8</v>
      </c>
      <c r="H6" s="45"/>
      <c r="I6" s="46">
        <f t="shared" si="0"/>
        <v>70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ht="14.25" customHeight="1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  <row r="48" spans="5:5" x14ac:dyDescent="0.2">
      <c r="E48" s="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workbookViewId="0">
      <selection activeCell="B4" sqref="B4:F6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">
        <v>14</v>
      </c>
      <c r="C4" s="5">
        <v>12</v>
      </c>
      <c r="D4" s="5">
        <v>7</v>
      </c>
      <c r="E4" s="5">
        <v>6</v>
      </c>
      <c r="F4" s="5">
        <v>3</v>
      </c>
      <c r="G4" s="5"/>
      <c r="H4" s="43"/>
      <c r="I4" s="44">
        <f t="shared" ref="I4:I6" si="0">SUM(B4:G4)</f>
        <v>42</v>
      </c>
    </row>
    <row r="5" spans="1:17" x14ac:dyDescent="0.2">
      <c r="A5" s="47" t="str">
        <f>Summary!A8</f>
        <v>Cannon Design</v>
      </c>
      <c r="B5" s="5">
        <v>18</v>
      </c>
      <c r="C5" s="5">
        <v>15</v>
      </c>
      <c r="D5" s="5">
        <v>10</v>
      </c>
      <c r="E5" s="5">
        <v>9</v>
      </c>
      <c r="F5" s="5">
        <v>5</v>
      </c>
      <c r="G5" s="5"/>
      <c r="H5" s="45"/>
      <c r="I5" s="46">
        <f t="shared" si="0"/>
        <v>57</v>
      </c>
    </row>
    <row r="6" spans="1:17" x14ac:dyDescent="0.2">
      <c r="A6" s="47" t="str">
        <f>Summary!A9</f>
        <v>Kirksey and Workshop</v>
      </c>
      <c r="B6" s="5">
        <v>20</v>
      </c>
      <c r="C6" s="5">
        <v>12</v>
      </c>
      <c r="D6" s="5">
        <v>8</v>
      </c>
      <c r="E6" s="5">
        <v>8</v>
      </c>
      <c r="F6" s="5">
        <v>4</v>
      </c>
      <c r="G6" s="5"/>
      <c r="H6" s="45"/>
      <c r="I6" s="46">
        <f t="shared" si="0"/>
        <v>52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workbookViewId="0">
      <selection activeCell="N10" sqref="N10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">
        <v>25.5</v>
      </c>
      <c r="C4" s="5">
        <v>16</v>
      </c>
      <c r="D4" s="5">
        <v>7.5</v>
      </c>
      <c r="E4" s="5">
        <v>6</v>
      </c>
      <c r="F4" s="5">
        <v>8</v>
      </c>
      <c r="G4" s="5">
        <v>8</v>
      </c>
      <c r="H4" s="43"/>
      <c r="I4" s="44">
        <f t="shared" ref="I4:I6" si="0">SUM(B4:G4)</f>
        <v>71</v>
      </c>
    </row>
    <row r="5" spans="1:17" x14ac:dyDescent="0.2">
      <c r="A5" s="47" t="str">
        <f>Summary!A8</f>
        <v>Cannon Design</v>
      </c>
      <c r="B5" s="5">
        <v>25.5</v>
      </c>
      <c r="C5" s="5">
        <v>16</v>
      </c>
      <c r="D5" s="5">
        <v>7</v>
      </c>
      <c r="E5" s="5">
        <v>6</v>
      </c>
      <c r="F5" s="5">
        <v>8</v>
      </c>
      <c r="G5" s="5">
        <v>8</v>
      </c>
      <c r="H5" s="45"/>
      <c r="I5" s="46">
        <f t="shared" si="0"/>
        <v>70.5</v>
      </c>
    </row>
    <row r="6" spans="1:17" x14ac:dyDescent="0.2">
      <c r="A6" s="47" t="str">
        <f>Summary!A9</f>
        <v>Kirksey and Workshop</v>
      </c>
      <c r="B6" s="5">
        <v>27</v>
      </c>
      <c r="C6" s="5">
        <v>17</v>
      </c>
      <c r="D6" s="5">
        <v>7</v>
      </c>
      <c r="E6" s="5">
        <v>6</v>
      </c>
      <c r="F6" s="5">
        <v>8</v>
      </c>
      <c r="G6" s="5">
        <v>9</v>
      </c>
      <c r="H6" s="45"/>
      <c r="I6" s="46">
        <f t="shared" si="0"/>
        <v>74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workbookViewId="0">
      <selection activeCell="B4" sqref="B4:G6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">
        <v>24</v>
      </c>
      <c r="C4" s="5">
        <v>14</v>
      </c>
      <c r="D4" s="5">
        <v>7</v>
      </c>
      <c r="E4" s="5">
        <v>8</v>
      </c>
      <c r="F4" s="5">
        <v>7</v>
      </c>
      <c r="G4" s="5">
        <v>8</v>
      </c>
      <c r="H4" s="43"/>
      <c r="I4" s="44">
        <f t="shared" ref="I4:I6" si="0">SUM(B4:G4)</f>
        <v>68</v>
      </c>
    </row>
    <row r="5" spans="1:17" x14ac:dyDescent="0.2">
      <c r="A5" s="47" t="str">
        <f>Summary!A8</f>
        <v>Cannon Design</v>
      </c>
      <c r="B5" s="5">
        <v>27</v>
      </c>
      <c r="C5" s="5">
        <v>14</v>
      </c>
      <c r="D5" s="5">
        <v>8</v>
      </c>
      <c r="E5" s="5">
        <v>8</v>
      </c>
      <c r="F5" s="5">
        <v>8</v>
      </c>
      <c r="G5" s="5">
        <v>8</v>
      </c>
      <c r="H5" s="45"/>
      <c r="I5" s="46">
        <f t="shared" si="0"/>
        <v>73</v>
      </c>
    </row>
    <row r="6" spans="1:17" x14ac:dyDescent="0.2">
      <c r="A6" s="47" t="str">
        <f>Summary!A9</f>
        <v>Kirksey and Workshop</v>
      </c>
      <c r="B6" s="5">
        <v>27</v>
      </c>
      <c r="C6" s="5">
        <v>18</v>
      </c>
      <c r="D6" s="5">
        <v>9</v>
      </c>
      <c r="E6" s="5">
        <v>8</v>
      </c>
      <c r="F6" s="5">
        <v>9</v>
      </c>
      <c r="G6" s="5">
        <v>9</v>
      </c>
      <c r="H6" s="45"/>
      <c r="I6" s="46">
        <f t="shared" si="0"/>
        <v>80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9899-9949-4D9B-927B-61C24DA8CED7}">
  <dimension ref="A1:Q27"/>
  <sheetViews>
    <sheetView workbookViewId="0">
      <selection activeCell="B4" sqref="B4:G6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4">
        <v>26.400000000000002</v>
      </c>
      <c r="C4" s="54">
        <v>14.4</v>
      </c>
      <c r="D4" s="54">
        <v>7.6</v>
      </c>
      <c r="E4" s="54">
        <v>8</v>
      </c>
      <c r="F4" s="54">
        <v>8</v>
      </c>
      <c r="G4" s="54">
        <v>7.8</v>
      </c>
      <c r="H4" s="43"/>
      <c r="I4" s="44">
        <f t="shared" ref="I4:I6" si="0">SUM(B4:G4)</f>
        <v>72.2</v>
      </c>
    </row>
    <row r="5" spans="1:17" x14ac:dyDescent="0.2">
      <c r="A5" s="47" t="str">
        <f>Summary!A8</f>
        <v>Cannon Design</v>
      </c>
      <c r="B5" s="54">
        <v>22.799999999999997</v>
      </c>
      <c r="C5" s="54">
        <v>16</v>
      </c>
      <c r="D5" s="54">
        <v>8.4</v>
      </c>
      <c r="E5" s="54">
        <v>8</v>
      </c>
      <c r="F5" s="54">
        <v>9</v>
      </c>
      <c r="G5" s="54">
        <v>8.4</v>
      </c>
      <c r="H5" s="45"/>
      <c r="I5" s="46">
        <f t="shared" si="0"/>
        <v>72.599999999999994</v>
      </c>
    </row>
    <row r="6" spans="1:17" x14ac:dyDescent="0.2">
      <c r="A6" s="47" t="str">
        <f>Summary!A9</f>
        <v>Kirksey and Workshop</v>
      </c>
      <c r="B6" s="54">
        <v>24</v>
      </c>
      <c r="C6" s="54">
        <v>18</v>
      </c>
      <c r="D6" s="54">
        <v>8.8000000000000007</v>
      </c>
      <c r="E6" s="54">
        <v>8</v>
      </c>
      <c r="F6" s="54">
        <v>8.4</v>
      </c>
      <c r="G6" s="54">
        <v>9</v>
      </c>
      <c r="H6" s="45"/>
      <c r="I6" s="46">
        <f t="shared" si="0"/>
        <v>76.2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19C6-F1BA-4D2E-916B-8015A7A28AFD}">
  <dimension ref="A1:Q27"/>
  <sheetViews>
    <sheetView workbookViewId="0">
      <selection activeCell="F49" sqref="F49"/>
    </sheetView>
  </sheetViews>
  <sheetFormatPr defaultRowHeight="12.75" x14ac:dyDescent="0.2"/>
  <cols>
    <col min="1" max="1" width="28.85546875" bestFit="1" customWidth="1"/>
    <col min="10" max="10" width="9.85546875" bestFit="1" customWidth="1"/>
    <col min="11" max="11" width="14.42578125" bestFit="1" customWidth="1"/>
  </cols>
  <sheetData>
    <row r="1" spans="1:17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7" ht="15.75" x14ac:dyDescent="0.25">
      <c r="A2" s="1"/>
    </row>
    <row r="3" spans="1:17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  <c r="Q3" s="2"/>
    </row>
    <row r="4" spans="1:17" x14ac:dyDescent="0.2">
      <c r="A4" s="47" t="str">
        <f>Summary!A7</f>
        <v>Moody Nolan and Page</v>
      </c>
      <c r="B4" s="54">
        <v>24</v>
      </c>
      <c r="C4" s="54">
        <v>16</v>
      </c>
      <c r="D4" s="54">
        <v>8</v>
      </c>
      <c r="E4" s="54">
        <v>10</v>
      </c>
      <c r="F4" s="54">
        <v>7.6</v>
      </c>
      <c r="G4" s="54">
        <v>8.4</v>
      </c>
      <c r="H4" s="43"/>
      <c r="I4" s="44">
        <f t="shared" ref="I4:I6" si="0">SUM(B4:G4)</f>
        <v>74</v>
      </c>
    </row>
    <row r="5" spans="1:17" x14ac:dyDescent="0.2">
      <c r="A5" s="47" t="str">
        <f>Summary!A8</f>
        <v>Cannon Design</v>
      </c>
      <c r="B5" s="54">
        <v>24</v>
      </c>
      <c r="C5" s="54">
        <v>17.2</v>
      </c>
      <c r="D5" s="54">
        <v>8.1999999999999993</v>
      </c>
      <c r="E5" s="54">
        <v>10</v>
      </c>
      <c r="F5" s="54">
        <v>8</v>
      </c>
      <c r="G5" s="54">
        <v>7.8</v>
      </c>
      <c r="H5" s="45"/>
      <c r="I5" s="46">
        <f t="shared" si="0"/>
        <v>75.2</v>
      </c>
    </row>
    <row r="6" spans="1:17" x14ac:dyDescent="0.2">
      <c r="A6" s="47" t="str">
        <f>Summary!A9</f>
        <v>Kirksey and Workshop</v>
      </c>
      <c r="B6" s="54">
        <v>27</v>
      </c>
      <c r="C6" s="54">
        <v>20</v>
      </c>
      <c r="D6" s="54">
        <v>9</v>
      </c>
      <c r="E6" s="54">
        <v>10</v>
      </c>
      <c r="F6" s="54">
        <v>9</v>
      </c>
      <c r="G6" s="54">
        <v>9</v>
      </c>
      <c r="H6" s="45"/>
      <c r="I6" s="46">
        <f t="shared" si="0"/>
        <v>84</v>
      </c>
    </row>
    <row r="8" spans="1:17" x14ac:dyDescent="0.2">
      <c r="B8" s="5"/>
      <c r="C8" s="5"/>
      <c r="D8" s="5"/>
      <c r="E8" s="5"/>
      <c r="F8" s="5"/>
      <c r="G8" s="5"/>
    </row>
    <row r="9" spans="1:17" x14ac:dyDescent="0.2">
      <c r="B9" s="5"/>
      <c r="C9" s="5"/>
      <c r="D9" s="5"/>
      <c r="E9" s="5"/>
      <c r="F9" s="5"/>
      <c r="G9" s="5"/>
    </row>
    <row r="10" spans="1:17" x14ac:dyDescent="0.2">
      <c r="B10" s="5"/>
      <c r="C10" s="5"/>
      <c r="D10" s="5"/>
      <c r="E10" s="5"/>
      <c r="F10" s="5"/>
      <c r="G10" s="5"/>
    </row>
    <row r="11" spans="1:17" x14ac:dyDescent="0.2">
      <c r="B11" s="5"/>
      <c r="C11" s="5"/>
      <c r="D11" s="5"/>
      <c r="E11" s="5"/>
      <c r="F11" s="5"/>
      <c r="G11" s="5"/>
    </row>
    <row r="12" spans="1:17" x14ac:dyDescent="0.2">
      <c r="B12" s="5"/>
      <c r="C12" s="5"/>
      <c r="D12" s="5"/>
      <c r="E12" s="5"/>
      <c r="F12" s="5"/>
      <c r="G12" s="5"/>
    </row>
    <row r="13" spans="1:17" x14ac:dyDescent="0.2">
      <c r="B13" s="5"/>
      <c r="C13" s="5"/>
      <c r="D13" s="5"/>
      <c r="E13" s="5"/>
      <c r="F13" s="5"/>
      <c r="G13" s="5"/>
    </row>
    <row r="14" spans="1:17" x14ac:dyDescent="0.2">
      <c r="B14" s="5"/>
      <c r="C14" s="5"/>
      <c r="D14" s="5"/>
      <c r="E14" s="5"/>
      <c r="F14" s="5"/>
      <c r="G14" s="5"/>
    </row>
    <row r="15" spans="1:17" x14ac:dyDescent="0.2">
      <c r="B15" s="5"/>
      <c r="C15" s="5"/>
      <c r="D15" s="5"/>
      <c r="E15" s="5"/>
      <c r="F15" s="5"/>
      <c r="G15" s="5"/>
    </row>
    <row r="16" spans="1:1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5D9B-BF25-44D1-91EE-04DF6AC2D84E}">
  <sheetPr>
    <tabColor rgb="FF00B0F0"/>
  </sheetPr>
  <dimension ref="A1:P27"/>
  <sheetViews>
    <sheetView zoomScale="145" zoomScaleNormal="145" workbookViewId="0">
      <selection activeCell="H7" sqref="H7"/>
    </sheetView>
  </sheetViews>
  <sheetFormatPr defaultColWidth="9.140625" defaultRowHeight="12.75" x14ac:dyDescent="0.2"/>
  <cols>
    <col min="1" max="1" width="28.85546875" bestFit="1" customWidth="1"/>
    <col min="10" max="10" width="9.8554687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8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11</v>
      </c>
      <c r="I3" s="7" t="s">
        <v>12</v>
      </c>
      <c r="J3" s="2"/>
      <c r="K3" s="2"/>
      <c r="L3" s="2"/>
      <c r="M3" s="2"/>
      <c r="N3" s="2"/>
      <c r="O3" s="2"/>
      <c r="P3" s="2"/>
    </row>
    <row r="4" spans="1:16" x14ac:dyDescent="0.2">
      <c r="A4" s="47" t="str">
        <f>Summary!A7</f>
        <v>Moody Nolan and Page</v>
      </c>
      <c r="B4" s="5"/>
      <c r="C4" s="5"/>
      <c r="D4" s="5"/>
      <c r="E4" s="5"/>
      <c r="F4" s="5"/>
      <c r="G4" s="5"/>
      <c r="H4" s="43">
        <v>10</v>
      </c>
      <c r="I4" s="44">
        <f t="shared" ref="I4:I6" si="0">SUM(B4:G4)</f>
        <v>0</v>
      </c>
    </row>
    <row r="5" spans="1:16" x14ac:dyDescent="0.2">
      <c r="A5" s="47" t="str">
        <f>Summary!A8</f>
        <v>Cannon Design</v>
      </c>
      <c r="B5" s="5"/>
      <c r="C5" s="5"/>
      <c r="D5" s="5"/>
      <c r="E5" s="5"/>
      <c r="F5" s="5"/>
      <c r="G5" s="5"/>
      <c r="H5" s="45">
        <v>10</v>
      </c>
      <c r="I5" s="46">
        <f t="shared" si="0"/>
        <v>0</v>
      </c>
    </row>
    <row r="6" spans="1:16" x14ac:dyDescent="0.2">
      <c r="A6" s="47" t="str">
        <f>Summary!A9</f>
        <v>Kirksey and Workshop</v>
      </c>
      <c r="B6" s="5"/>
      <c r="C6" s="5"/>
      <c r="D6" s="5"/>
      <c r="E6" s="5"/>
      <c r="F6" s="5"/>
      <c r="G6" s="5"/>
      <c r="H6" s="45">
        <v>10</v>
      </c>
      <c r="I6" s="46">
        <f t="shared" si="0"/>
        <v>0</v>
      </c>
    </row>
    <row r="8" spans="1:16" x14ac:dyDescent="0.2">
      <c r="B8" s="5"/>
      <c r="C8" s="5"/>
      <c r="D8" s="5"/>
      <c r="E8" s="5"/>
      <c r="F8" s="5"/>
      <c r="G8" s="5"/>
    </row>
    <row r="9" spans="1:16" x14ac:dyDescent="0.2">
      <c r="B9" s="5"/>
      <c r="C9" s="5"/>
      <c r="D9" s="5"/>
      <c r="E9" s="5"/>
      <c r="F9" s="5"/>
      <c r="G9" s="5"/>
    </row>
    <row r="10" spans="1:16" x14ac:dyDescent="0.2">
      <c r="B10" s="5"/>
      <c r="C10" s="5"/>
      <c r="D10" s="5"/>
      <c r="E10" s="5"/>
      <c r="F10" s="5"/>
      <c r="G10" s="5"/>
    </row>
    <row r="11" spans="1:16" x14ac:dyDescent="0.2">
      <c r="B11" s="5"/>
      <c r="C11" s="5"/>
      <c r="D11" s="5"/>
      <c r="E11" s="5"/>
      <c r="F11" s="5"/>
      <c r="G11" s="5"/>
    </row>
    <row r="12" spans="1:16" x14ac:dyDescent="0.2">
      <c r="B12" s="5"/>
      <c r="C12" s="5"/>
      <c r="D12" s="5"/>
      <c r="E12" s="5"/>
      <c r="F12" s="5"/>
      <c r="G12" s="5"/>
    </row>
    <row r="13" spans="1:16" x14ac:dyDescent="0.2">
      <c r="B13" s="5"/>
      <c r="C13" s="5"/>
      <c r="D13" s="5"/>
      <c r="E13" s="5"/>
      <c r="F13" s="5"/>
      <c r="G13" s="5"/>
    </row>
    <row r="14" spans="1:16" x14ac:dyDescent="0.2">
      <c r="B14" s="5"/>
      <c r="C14" s="5"/>
      <c r="D14" s="5"/>
      <c r="E14" s="5"/>
      <c r="F14" s="5"/>
      <c r="G14" s="5"/>
    </row>
    <row r="15" spans="1:16" x14ac:dyDescent="0.2">
      <c r="B15" s="5"/>
      <c r="C15" s="5"/>
      <c r="D15" s="5"/>
      <c r="E15" s="5"/>
      <c r="F15" s="5"/>
      <c r="G15" s="5"/>
    </row>
    <row r="16" spans="1:16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3"/>
  <sheetViews>
    <sheetView tabSelected="1" zoomScaleNormal="100" workbookViewId="0">
      <selection activeCell="S30" sqref="S30"/>
    </sheetView>
  </sheetViews>
  <sheetFormatPr defaultColWidth="9.140625" defaultRowHeight="15" x14ac:dyDescent="0.2"/>
  <cols>
    <col min="1" max="1" width="29.140625" style="11" customWidth="1"/>
    <col min="2" max="6" width="7" style="11" bestFit="1" customWidth="1"/>
    <col min="7" max="8" width="7" style="11" customWidth="1"/>
    <col min="9" max="10" width="8.7109375" style="11" customWidth="1"/>
    <col min="11" max="11" width="7.140625" style="11" customWidth="1"/>
    <col min="12" max="12" width="5.140625" style="11" customWidth="1"/>
    <col min="13" max="13" width="7.85546875" style="11" customWidth="1"/>
    <col min="14" max="14" width="5.140625" style="11" customWidth="1"/>
    <col min="15" max="19" width="8" style="11" bestFit="1" customWidth="1"/>
    <col min="20" max="21" width="8" style="11" customWidth="1"/>
    <col min="22" max="22" width="8.28515625" style="11" bestFit="1" customWidth="1"/>
    <col min="23" max="23" width="6.28515625" style="11" bestFit="1" customWidth="1"/>
    <col min="24" max="24" width="13.140625" style="11" customWidth="1"/>
    <col min="25" max="16384" width="9.140625" style="11"/>
  </cols>
  <sheetData>
    <row r="1" spans="1:24" ht="15.75" x14ac:dyDescent="0.25">
      <c r="A1" s="9" t="s">
        <v>22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6" customHeight="1" x14ac:dyDescent="0.25">
      <c r="A2" s="9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.75" x14ac:dyDescent="0.25">
      <c r="A3" s="70" t="s">
        <v>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6.5" thickBot="1" x14ac:dyDescent="0.3">
      <c r="B5" s="14" t="s">
        <v>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34" t="s">
        <v>7</v>
      </c>
      <c r="N5" s="14"/>
      <c r="O5" s="71" t="s">
        <v>13</v>
      </c>
      <c r="P5" s="71"/>
      <c r="Q5" s="71"/>
      <c r="R5" s="71"/>
      <c r="S5" s="71"/>
      <c r="T5" s="72"/>
      <c r="U5" s="72"/>
      <c r="V5" s="71"/>
      <c r="W5" s="71"/>
      <c r="X5" s="14"/>
    </row>
    <row r="6" spans="1:24" s="17" customFormat="1" ht="135" customHeight="1" x14ac:dyDescent="0.2">
      <c r="A6" s="15"/>
      <c r="B6" s="23">
        <v>1</v>
      </c>
      <c r="C6" s="24">
        <v>2</v>
      </c>
      <c r="D6" s="24">
        <v>3</v>
      </c>
      <c r="E6" s="24">
        <v>4</v>
      </c>
      <c r="F6" s="24">
        <v>5</v>
      </c>
      <c r="G6" s="24">
        <v>6</v>
      </c>
      <c r="H6" s="24">
        <v>7</v>
      </c>
      <c r="I6" s="31" t="s">
        <v>14</v>
      </c>
      <c r="J6" s="30" t="s">
        <v>23</v>
      </c>
      <c r="K6" s="25" t="s">
        <v>15</v>
      </c>
      <c r="L6" s="26"/>
      <c r="M6" s="25" t="s">
        <v>16</v>
      </c>
      <c r="N6" s="26"/>
      <c r="O6" s="23">
        <f t="shared" ref="O6:U6" si="0">B6</f>
        <v>1</v>
      </c>
      <c r="P6" s="24">
        <f t="shared" si="0"/>
        <v>2</v>
      </c>
      <c r="Q6" s="24">
        <f t="shared" si="0"/>
        <v>3</v>
      </c>
      <c r="R6" s="24">
        <f t="shared" si="0"/>
        <v>4</v>
      </c>
      <c r="S6" s="24">
        <f t="shared" si="0"/>
        <v>5</v>
      </c>
      <c r="T6" s="24">
        <f t="shared" si="0"/>
        <v>6</v>
      </c>
      <c r="U6" s="24">
        <f t="shared" si="0"/>
        <v>7</v>
      </c>
      <c r="V6" s="29" t="s">
        <v>17</v>
      </c>
      <c r="W6" s="27" t="s">
        <v>9</v>
      </c>
      <c r="X6" s="26"/>
    </row>
    <row r="7" spans="1:24" ht="16.5" customHeight="1" x14ac:dyDescent="0.25">
      <c r="A7" s="52" t="s">
        <v>20</v>
      </c>
      <c r="B7" s="49">
        <f>'1'!I4</f>
        <v>63.79999999999999</v>
      </c>
      <c r="C7" s="50">
        <f>'2'!I4</f>
        <v>59</v>
      </c>
      <c r="D7" s="50">
        <f>'3'!I4</f>
        <v>42</v>
      </c>
      <c r="E7" s="50">
        <f>'4'!I4</f>
        <v>71</v>
      </c>
      <c r="F7" s="50">
        <f>'5'!I4</f>
        <v>68</v>
      </c>
      <c r="G7" s="50">
        <f>'6'!I4</f>
        <v>72.2</v>
      </c>
      <c r="H7" s="51">
        <f>'7'!I4</f>
        <v>74</v>
      </c>
      <c r="I7" s="48">
        <f>AVERAGE(B7:H7)</f>
        <v>64.285714285714278</v>
      </c>
      <c r="J7" s="35">
        <f>SUM(B7:H7)</f>
        <v>449.99999999999994</v>
      </c>
      <c r="K7" s="36">
        <f>RANK(J7,$J$7:$J$9,0)</f>
        <v>3</v>
      </c>
      <c r="L7" s="26"/>
      <c r="M7" s="37">
        <f>HUB!H4</f>
        <v>10</v>
      </c>
      <c r="N7" s="26"/>
      <c r="O7" s="18">
        <f t="shared" ref="O7:U7" si="1">B7+$M$7</f>
        <v>73.799999999999983</v>
      </c>
      <c r="P7" s="19">
        <f t="shared" si="1"/>
        <v>69</v>
      </c>
      <c r="Q7" s="19">
        <f t="shared" si="1"/>
        <v>52</v>
      </c>
      <c r="R7" s="19">
        <f t="shared" si="1"/>
        <v>81</v>
      </c>
      <c r="S7" s="19">
        <f t="shared" si="1"/>
        <v>78</v>
      </c>
      <c r="T7" s="19">
        <f t="shared" si="1"/>
        <v>82.2</v>
      </c>
      <c r="U7" s="19">
        <f t="shared" si="1"/>
        <v>84</v>
      </c>
      <c r="V7" s="20">
        <f>SUM(O7:U7)</f>
        <v>520</v>
      </c>
      <c r="W7" s="28">
        <f>RANK(V7,$V$7:$V$9,0)</f>
        <v>3</v>
      </c>
      <c r="X7" s="16"/>
    </row>
    <row r="8" spans="1:24" ht="16.5" customHeight="1" x14ac:dyDescent="0.25">
      <c r="A8" s="52" t="s">
        <v>18</v>
      </c>
      <c r="B8" s="49">
        <f>'1'!I5</f>
        <v>72.999999999999986</v>
      </c>
      <c r="C8" s="50">
        <f>'2'!I5</f>
        <v>69</v>
      </c>
      <c r="D8" s="50">
        <f>'3'!I5</f>
        <v>57</v>
      </c>
      <c r="E8" s="50">
        <f>'4'!I5</f>
        <v>70.5</v>
      </c>
      <c r="F8" s="50">
        <f>'5'!I5</f>
        <v>73</v>
      </c>
      <c r="G8" s="50">
        <f>'6'!I5</f>
        <v>72.599999999999994</v>
      </c>
      <c r="H8" s="51">
        <f>'7'!I5</f>
        <v>75.2</v>
      </c>
      <c r="I8" s="48">
        <f t="shared" ref="I8:I9" si="2">AVERAGE(B8:H8)</f>
        <v>70.042857142857144</v>
      </c>
      <c r="J8" s="35">
        <f t="shared" ref="J8:J9" si="3">SUM(B8:H8)</f>
        <v>490.3</v>
      </c>
      <c r="K8" s="36">
        <f>RANK(J8,$J$7:$J$9,0)</f>
        <v>2</v>
      </c>
      <c r="L8" s="32"/>
      <c r="M8" s="33">
        <f>HUB!H5</f>
        <v>10</v>
      </c>
      <c r="N8" s="26"/>
      <c r="O8" s="18">
        <f t="shared" ref="O8:U8" si="4">B8+$M$8</f>
        <v>82.999999999999986</v>
      </c>
      <c r="P8" s="19">
        <f t="shared" si="4"/>
        <v>79</v>
      </c>
      <c r="Q8" s="19">
        <f t="shared" si="4"/>
        <v>67</v>
      </c>
      <c r="R8" s="19">
        <f t="shared" si="4"/>
        <v>80.5</v>
      </c>
      <c r="S8" s="19">
        <f t="shared" si="4"/>
        <v>83</v>
      </c>
      <c r="T8" s="53">
        <f t="shared" si="4"/>
        <v>82.6</v>
      </c>
      <c r="U8" s="19">
        <f t="shared" si="4"/>
        <v>85.2</v>
      </c>
      <c r="V8" s="20">
        <f t="shared" ref="V8:V9" si="5">SUM(O8:U8)</f>
        <v>560.30000000000007</v>
      </c>
      <c r="W8" s="28">
        <f>RANK(V8,$V$7:$V$9,0)</f>
        <v>2</v>
      </c>
      <c r="X8" s="16"/>
    </row>
    <row r="9" spans="1:24" s="61" customFormat="1" ht="16.5" customHeight="1" x14ac:dyDescent="0.25">
      <c r="A9" s="60" t="s">
        <v>19</v>
      </c>
      <c r="B9" s="66">
        <f>'1'!I6</f>
        <v>70.2</v>
      </c>
      <c r="C9" s="59">
        <f>'2'!I6</f>
        <v>70</v>
      </c>
      <c r="D9" s="59">
        <f>'3'!I6</f>
        <v>52</v>
      </c>
      <c r="E9" s="59">
        <f>'4'!I6</f>
        <v>74</v>
      </c>
      <c r="F9" s="59">
        <f>'5'!I6</f>
        <v>80</v>
      </c>
      <c r="G9" s="59">
        <f>'6'!I6</f>
        <v>76.2</v>
      </c>
      <c r="H9" s="65">
        <f>'7'!I6</f>
        <v>84</v>
      </c>
      <c r="I9" s="58">
        <f t="shared" si="2"/>
        <v>72.342857142857142</v>
      </c>
      <c r="J9" s="64">
        <f t="shared" si="3"/>
        <v>506.4</v>
      </c>
      <c r="K9" s="57">
        <f>RANK(J9,$J$7:$J$9,0)</f>
        <v>1</v>
      </c>
      <c r="L9" s="63"/>
      <c r="M9" s="56">
        <f>HUB!H6</f>
        <v>10</v>
      </c>
      <c r="N9" s="63"/>
      <c r="O9" s="68">
        <f t="shared" ref="O9:U9" si="6">B9+$M$9</f>
        <v>80.2</v>
      </c>
      <c r="P9" s="62">
        <f t="shared" si="6"/>
        <v>80</v>
      </c>
      <c r="Q9" s="62">
        <f t="shared" si="6"/>
        <v>62</v>
      </c>
      <c r="R9" s="62">
        <f t="shared" si="6"/>
        <v>84</v>
      </c>
      <c r="S9" s="62">
        <f t="shared" si="6"/>
        <v>90</v>
      </c>
      <c r="T9" s="62">
        <f t="shared" si="6"/>
        <v>86.2</v>
      </c>
      <c r="U9" s="62">
        <f t="shared" si="6"/>
        <v>94</v>
      </c>
      <c r="V9" s="55">
        <f t="shared" si="5"/>
        <v>576.4</v>
      </c>
      <c r="W9" s="57">
        <f>RANK(V9,$V$7:$V$9,0)</f>
        <v>1</v>
      </c>
      <c r="X9" s="67"/>
    </row>
    <row r="10" spans="1:24" ht="16.5" customHeight="1" x14ac:dyDescent="0.2">
      <c r="A10" s="42"/>
      <c r="B10" s="12"/>
      <c r="C10" s="12"/>
      <c r="D10" s="12"/>
      <c r="E10" s="12"/>
      <c r="F10" s="12"/>
      <c r="G10" s="12"/>
      <c r="H10" s="12"/>
      <c r="I10" s="38"/>
      <c r="J10" s="39"/>
      <c r="K10" s="40"/>
      <c r="L10" s="26"/>
      <c r="M10" s="41"/>
      <c r="N10" s="26"/>
      <c r="O10" s="12"/>
      <c r="P10" s="12"/>
      <c r="Q10" s="12"/>
      <c r="R10" s="12"/>
      <c r="S10" s="12"/>
      <c r="T10" s="12"/>
      <c r="U10" s="12"/>
      <c r="V10" s="39"/>
      <c r="W10" s="40"/>
      <c r="X10" s="16"/>
    </row>
    <row r="12" spans="1:24" x14ac:dyDescent="0.2">
      <c r="A12" s="69">
        <v>45716</v>
      </c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">
      <c r="M13" s="21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2"/>
    </row>
  </sheetData>
  <mergeCells count="2">
    <mergeCell ref="A3:K3"/>
    <mergeCell ref="O5:W5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HUB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Shen, Eric T</cp:lastModifiedBy>
  <cp:lastPrinted>2013-06-21T21:40:12Z</cp:lastPrinted>
  <dcterms:created xsi:type="dcterms:W3CDTF">2013-06-21T21:38:22Z</dcterms:created>
  <dcterms:modified xsi:type="dcterms:W3CDTF">2025-04-16T14:30:14Z</dcterms:modified>
</cp:coreProperties>
</file>