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0" yWindow="0" windowWidth="20610" windowHeight="1111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B28" i="1" l="1"/>
  <c r="C28" i="1"/>
  <c r="D28" i="1" l="1"/>
  <c r="B27" i="1"/>
  <c r="C27" i="1"/>
  <c r="B26" i="1"/>
  <c r="C26" i="1"/>
  <c r="B25" i="1"/>
  <c r="C25" i="1"/>
  <c r="B24" i="1"/>
  <c r="C24" i="1"/>
  <c r="B23" i="1"/>
  <c r="C23" i="1"/>
  <c r="B21" i="1"/>
  <c r="C21" i="1"/>
  <c r="B22" i="1"/>
  <c r="C22" i="1"/>
  <c r="B20" i="1"/>
  <c r="C20" i="1"/>
  <c r="B19" i="1"/>
  <c r="C19" i="1"/>
  <c r="B18" i="1"/>
  <c r="C18" i="1"/>
  <c r="B17" i="1"/>
  <c r="C17" i="1"/>
  <c r="B16" i="1"/>
  <c r="C16" i="1"/>
  <c r="B15" i="1"/>
  <c r="C15" i="1"/>
  <c r="B14" i="1"/>
  <c r="C14" i="1"/>
  <c r="B13" i="1"/>
  <c r="C13" i="1"/>
  <c r="B12" i="1"/>
  <c r="C12" i="1"/>
  <c r="B11" i="1"/>
  <c r="C11" i="1"/>
  <c r="B10" i="1"/>
  <c r="C10" i="1"/>
  <c r="B9" i="1"/>
  <c r="C9" i="1"/>
  <c r="B8" i="1"/>
  <c r="C8" i="1"/>
  <c r="B7" i="1"/>
  <c r="C7" i="1"/>
  <c r="B6" i="1"/>
  <c r="C6" i="1"/>
  <c r="B5" i="1"/>
  <c r="C5" i="1"/>
  <c r="B4" i="1"/>
  <c r="C4" i="1"/>
  <c r="J28" i="1" l="1"/>
  <c r="I28" i="1"/>
  <c r="D13" i="1"/>
  <c r="H28" i="1"/>
  <c r="K28" i="1" s="1"/>
  <c r="E28" i="1"/>
  <c r="D4" i="1"/>
  <c r="D5" i="1"/>
  <c r="D7" i="1"/>
  <c r="D9" i="1"/>
  <c r="D10" i="1"/>
  <c r="D12" i="1"/>
  <c r="D15" i="1"/>
  <c r="D17" i="1"/>
  <c r="D19" i="1"/>
  <c r="D6" i="1"/>
  <c r="D8" i="1"/>
  <c r="D11" i="1"/>
  <c r="D14" i="1"/>
  <c r="D16" i="1"/>
  <c r="D18" i="1"/>
  <c r="D20" i="1"/>
  <c r="D22" i="1"/>
  <c r="D21" i="1"/>
  <c r="D23" i="1"/>
  <c r="D24" i="1"/>
  <c r="D25" i="1"/>
  <c r="D26" i="1"/>
  <c r="D27" i="1"/>
  <c r="I27" i="1" l="1"/>
  <c r="J27" i="1"/>
  <c r="I23" i="1"/>
  <c r="J23" i="1"/>
  <c r="I18" i="1"/>
  <c r="J18" i="1"/>
  <c r="J8" i="1"/>
  <c r="I8" i="1"/>
  <c r="I15" i="1"/>
  <c r="J15" i="1"/>
  <c r="I7" i="1"/>
  <c r="J7" i="1"/>
  <c r="J21" i="1"/>
  <c r="I21" i="1"/>
  <c r="J16" i="1"/>
  <c r="I16" i="1"/>
  <c r="I6" i="1"/>
  <c r="J6" i="1"/>
  <c r="J12" i="1"/>
  <c r="I12" i="1"/>
  <c r="J5" i="1"/>
  <c r="I5" i="1"/>
  <c r="J13" i="1"/>
  <c r="I13" i="1"/>
  <c r="I26" i="1"/>
  <c r="J26" i="1"/>
  <c r="I22" i="1"/>
  <c r="J22" i="1"/>
  <c r="I14" i="1"/>
  <c r="J14" i="1"/>
  <c r="I19" i="1"/>
  <c r="J19" i="1"/>
  <c r="I10" i="1"/>
  <c r="J10" i="1"/>
  <c r="J4" i="1"/>
  <c r="I4" i="1"/>
  <c r="J25" i="1"/>
  <c r="I25" i="1"/>
  <c r="J24" i="1"/>
  <c r="I24" i="1"/>
  <c r="J20" i="1"/>
  <c r="I20" i="1"/>
  <c r="I11" i="1"/>
  <c r="J11" i="1"/>
  <c r="J17" i="1"/>
  <c r="I17" i="1"/>
  <c r="J9" i="1"/>
  <c r="I9" i="1"/>
  <c r="E25" i="1"/>
  <c r="H25" i="1"/>
  <c r="K25" i="1" s="1"/>
  <c r="H24" i="1"/>
  <c r="K24" i="1" s="1"/>
  <c r="E24" i="1"/>
  <c r="H23" i="1"/>
  <c r="K23" i="1" s="1"/>
  <c r="E23" i="1"/>
  <c r="H4" i="1"/>
  <c r="K4" i="1" s="1"/>
  <c r="E4" i="1"/>
  <c r="H12" i="1"/>
  <c r="K12" i="1" s="1"/>
  <c r="E12" i="1"/>
  <c r="E10" i="1"/>
  <c r="H10" i="1"/>
  <c r="K10" i="1" s="1"/>
  <c r="E8" i="1"/>
  <c r="H8" i="1"/>
  <c r="K8" i="1" s="1"/>
  <c r="H21" i="1"/>
  <c r="K21" i="1" s="1"/>
  <c r="E21" i="1"/>
  <c r="E7" i="1"/>
  <c r="H7" i="1"/>
  <c r="K7" i="1" s="1"/>
  <c r="H19" i="1"/>
  <c r="K19" i="1" s="1"/>
  <c r="E19" i="1"/>
  <c r="H20" i="1"/>
  <c r="K20" i="1" s="1"/>
  <c r="E20" i="1"/>
  <c r="E17" i="1"/>
  <c r="H17" i="1"/>
  <c r="K17" i="1" s="1"/>
  <c r="H27" i="1"/>
  <c r="K27" i="1" s="1"/>
  <c r="E27" i="1"/>
  <c r="E18" i="1"/>
  <c r="H18" i="1"/>
  <c r="K18" i="1" s="1"/>
  <c r="E15" i="1"/>
  <c r="H15" i="1"/>
  <c r="K15" i="1" s="1"/>
  <c r="E14" i="1"/>
  <c r="H14" i="1"/>
  <c r="K14" i="1" s="1"/>
  <c r="H11" i="1"/>
  <c r="K11" i="1" s="1"/>
  <c r="E11" i="1"/>
  <c r="E9" i="1"/>
  <c r="H9" i="1"/>
  <c r="K9" i="1" s="1"/>
  <c r="H6" i="1"/>
  <c r="K6" i="1" s="1"/>
  <c r="E6" i="1"/>
  <c r="E22" i="1"/>
  <c r="H22" i="1"/>
  <c r="K22" i="1" s="1"/>
  <c r="H5" i="1"/>
  <c r="K5" i="1" s="1"/>
  <c r="E5" i="1"/>
  <c r="H26" i="1"/>
  <c r="K26" i="1" s="1"/>
  <c r="E26" i="1"/>
  <c r="H16" i="1"/>
  <c r="K16" i="1" s="1"/>
  <c r="E16" i="1"/>
  <c r="H13" i="1"/>
  <c r="K13" i="1" s="1"/>
  <c r="E13" i="1"/>
</calcChain>
</file>

<file path=xl/sharedStrings.xml><?xml version="1.0" encoding="utf-8"?>
<sst xmlns="http://schemas.openxmlformats.org/spreadsheetml/2006/main" count="39" uniqueCount="36">
  <si>
    <t>Texarkana</t>
  </si>
  <si>
    <t xml:space="preserve"> Abilene</t>
  </si>
  <si>
    <t xml:space="preserve"> Amarillo</t>
  </si>
  <si>
    <t xml:space="preserve"> Austin-Round Rock</t>
  </si>
  <si>
    <t xml:space="preserve"> Beaumont-Port Arthur</t>
  </si>
  <si>
    <t xml:space="preserve"> Brownsville-Harlingen</t>
  </si>
  <si>
    <t xml:space="preserve"> College Station-Bryan</t>
  </si>
  <si>
    <t xml:space="preserve"> Corpus Christi</t>
  </si>
  <si>
    <t xml:space="preserve"> Dallas-Fort Worth-Arlington</t>
  </si>
  <si>
    <t xml:space="preserve"> El Paso</t>
  </si>
  <si>
    <t xml:space="preserve"> Houston-The Woodlands-Sugar Land</t>
  </si>
  <si>
    <t xml:space="preserve"> Killeen-Temple</t>
  </si>
  <si>
    <t xml:space="preserve"> Laredo</t>
  </si>
  <si>
    <t xml:space="preserve"> Longview</t>
  </si>
  <si>
    <t xml:space="preserve"> Lubbock</t>
  </si>
  <si>
    <t xml:space="preserve"> McAllen-Edinburg-Mission</t>
  </si>
  <si>
    <t xml:space="preserve"> Midland</t>
  </si>
  <si>
    <t xml:space="preserve"> Odessa</t>
  </si>
  <si>
    <t xml:space="preserve"> San Angelo</t>
  </si>
  <si>
    <t xml:space="preserve"> San Antonio-New Braunfels</t>
  </si>
  <si>
    <t xml:space="preserve"> Sherman-Denison</t>
  </si>
  <si>
    <t xml:space="preserve"> Tyler</t>
  </si>
  <si>
    <t xml:space="preserve"> Victoria</t>
  </si>
  <si>
    <t xml:space="preserve"> Waco</t>
  </si>
  <si>
    <t xml:space="preserve"> Wichita Falls</t>
  </si>
  <si>
    <t>MSA Name</t>
  </si>
  <si>
    <t>Percent Change Due To</t>
  </si>
  <si>
    <t>Census Count 2010</t>
  </si>
  <si>
    <t>July Estimate 2016</t>
  </si>
  <si>
    <t>Numerical Change 2010-2016</t>
  </si>
  <si>
    <t>Percent Change 2010-2016</t>
  </si>
  <si>
    <t>Natural Increase 2010-2016</t>
  </si>
  <si>
    <t>International Migration 2010-2016</t>
  </si>
  <si>
    <t>Domestic Migration 2010-2016</t>
  </si>
  <si>
    <t>Source: U.S. Census Bureau, Population Division</t>
  </si>
  <si>
    <t>Appendix Table 6: Population and Components of Population Change in Metropolitan Statistical Areas in Texas, 2010-2016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</si>
</sst>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0" fillId="0" borderId="2" xfId="1" applyNumberFormat="1" applyFont="1" applyBorder="1" applyAlignment="1">
      <alignment horizontal="right" vertical="top"/>
    </xf>
    <xf numFmtId="3" fontId="0" fillId="0" borderId="11" xfId="1" applyNumberFormat="1" applyFont="1" applyBorder="1" applyAlignment="1">
      <alignment horizontal="right" vertical="top"/>
    </xf>
    <xf numFmtId="3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atab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satab2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 xml:space="preserve">      Abilene, TX Metro Area</v>
          </cell>
          <cell r="B1" t="str">
            <v>165,252</v>
          </cell>
          <cell r="H1" t="str">
            <v>170,364</v>
          </cell>
        </row>
        <row r="2">
          <cell r="B2" t="str">
            <v>251,933</v>
          </cell>
          <cell r="H2" t="str">
            <v>263,342</v>
          </cell>
        </row>
        <row r="3">
          <cell r="B3" t="str">
            <v>1,716,289</v>
          </cell>
          <cell r="H3" t="str">
            <v>2,056,405</v>
          </cell>
        </row>
        <row r="4">
          <cell r="B4" t="str">
            <v>403,190</v>
          </cell>
          <cell r="H4" t="str">
            <v>409,968</v>
          </cell>
        </row>
        <row r="5">
          <cell r="B5" t="str">
            <v>406,220</v>
          </cell>
          <cell r="H5" t="str">
            <v>422,135</v>
          </cell>
        </row>
        <row r="6">
          <cell r="B6" t="str">
            <v>228,660</v>
          </cell>
          <cell r="H6" t="str">
            <v>254,928</v>
          </cell>
        </row>
        <row r="7">
          <cell r="B7" t="str">
            <v>428,185</v>
          </cell>
          <cell r="H7" t="str">
            <v>454,726</v>
          </cell>
        </row>
        <row r="8">
          <cell r="B8" t="str">
            <v>6,426,214</v>
          </cell>
          <cell r="H8" t="str">
            <v>7,233,323</v>
          </cell>
        </row>
        <row r="9">
          <cell r="B9" t="str">
            <v>804,123</v>
          </cell>
          <cell r="H9" t="str">
            <v>841,971</v>
          </cell>
        </row>
        <row r="10">
          <cell r="B10" t="str">
            <v>5,920,416</v>
          </cell>
          <cell r="H10" t="str">
            <v>6,772,470</v>
          </cell>
        </row>
        <row r="11">
          <cell r="B11" t="str">
            <v>405,300</v>
          </cell>
          <cell r="H11" t="str">
            <v>435,857</v>
          </cell>
        </row>
        <row r="12">
          <cell r="B12" t="str">
            <v>250,304</v>
          </cell>
          <cell r="H12" t="str">
            <v>271,193</v>
          </cell>
        </row>
        <row r="13">
          <cell r="B13" t="str">
            <v>214,369</v>
          </cell>
          <cell r="H13" t="str">
            <v>217,446</v>
          </cell>
        </row>
        <row r="14">
          <cell r="B14" t="str">
            <v>290,805</v>
          </cell>
          <cell r="H14" t="str">
            <v>314,840</v>
          </cell>
        </row>
        <row r="15">
          <cell r="B15" t="str">
            <v>774,769</v>
          </cell>
          <cell r="H15" t="str">
            <v>849,843</v>
          </cell>
        </row>
        <row r="16">
          <cell r="B16" t="str">
            <v>141,671</v>
          </cell>
          <cell r="H16" t="str">
            <v>168,288</v>
          </cell>
        </row>
        <row r="17">
          <cell r="B17" t="str">
            <v>137,130</v>
          </cell>
          <cell r="H17" t="str">
            <v>157,462</v>
          </cell>
        </row>
        <row r="18">
          <cell r="B18" t="str">
            <v>111,823</v>
          </cell>
          <cell r="H18" t="str">
            <v>119,943</v>
          </cell>
        </row>
        <row r="19">
          <cell r="B19" t="str">
            <v>2,142,508</v>
          </cell>
          <cell r="H19" t="str">
            <v>2,429,609</v>
          </cell>
        </row>
        <row r="20">
          <cell r="B20" t="str">
            <v>120,877</v>
          </cell>
          <cell r="H20" t="str">
            <v>128,235</v>
          </cell>
        </row>
        <row r="21">
          <cell r="B21">
            <v>92565</v>
          </cell>
          <cell r="H21">
            <v>93860</v>
          </cell>
        </row>
        <row r="22">
          <cell r="B22" t="str">
            <v>209,714</v>
          </cell>
          <cell r="H22" t="str">
            <v>225,290</v>
          </cell>
        </row>
        <row r="23">
          <cell r="B23" t="str">
            <v>94,003</v>
          </cell>
          <cell r="H23" t="str">
            <v>99,984</v>
          </cell>
        </row>
        <row r="24">
          <cell r="B24" t="str">
            <v>252,772</v>
          </cell>
          <cell r="H24" t="str">
            <v>265,207</v>
          </cell>
        </row>
        <row r="25">
          <cell r="B25" t="str">
            <v>151,306</v>
          </cell>
          <cell r="H25" t="str">
            <v>150,734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>
            <v>4575</v>
          </cell>
          <cell r="G1">
            <v>2490</v>
          </cell>
        </row>
        <row r="2">
          <cell r="C2">
            <v>9529</v>
          </cell>
          <cell r="G2">
            <v>4889</v>
          </cell>
        </row>
        <row r="3">
          <cell r="C3">
            <v>104865</v>
          </cell>
          <cell r="G3">
            <v>37592</v>
          </cell>
        </row>
        <row r="4">
          <cell r="C4">
            <v>9072</v>
          </cell>
          <cell r="G4">
            <v>3373</v>
          </cell>
        </row>
        <row r="5">
          <cell r="C5">
            <v>30383</v>
          </cell>
          <cell r="G5">
            <v>3191</v>
          </cell>
        </row>
        <row r="6">
          <cell r="C6">
            <v>11310</v>
          </cell>
          <cell r="G6">
            <v>8532</v>
          </cell>
        </row>
        <row r="7">
          <cell r="C7">
            <v>15008</v>
          </cell>
          <cell r="G7">
            <v>4474</v>
          </cell>
        </row>
        <row r="8">
          <cell r="C8">
            <v>357825</v>
          </cell>
          <cell r="G8">
            <v>140476</v>
          </cell>
        </row>
        <row r="9">
          <cell r="C9">
            <v>54106</v>
          </cell>
          <cell r="G9">
            <v>15805</v>
          </cell>
        </row>
        <row r="10">
          <cell r="C10">
            <v>372983</v>
          </cell>
          <cell r="G10">
            <v>193618</v>
          </cell>
        </row>
        <row r="11">
          <cell r="C11">
            <v>30948</v>
          </cell>
          <cell r="G11">
            <v>11852</v>
          </cell>
        </row>
        <row r="12">
          <cell r="C12">
            <v>26146</v>
          </cell>
          <cell r="G12">
            <v>4497</v>
          </cell>
        </row>
        <row r="13">
          <cell r="C13">
            <v>4970</v>
          </cell>
          <cell r="G13">
            <v>1542</v>
          </cell>
        </row>
        <row r="14">
          <cell r="C14">
            <v>11276</v>
          </cell>
          <cell r="G14">
            <v>2501</v>
          </cell>
        </row>
        <row r="15">
          <cell r="C15">
            <v>76360</v>
          </cell>
          <cell r="G15">
            <v>9548</v>
          </cell>
        </row>
        <row r="16">
          <cell r="C16">
            <v>10410</v>
          </cell>
          <cell r="G16">
            <v>1300</v>
          </cell>
        </row>
        <row r="17">
          <cell r="C17">
            <v>10344</v>
          </cell>
          <cell r="G17">
            <v>850</v>
          </cell>
        </row>
        <row r="18">
          <cell r="C18">
            <v>3689</v>
          </cell>
          <cell r="G18">
            <v>1015</v>
          </cell>
        </row>
        <row r="19">
          <cell r="C19">
            <v>102292</v>
          </cell>
          <cell r="G19">
            <v>33534</v>
          </cell>
        </row>
        <row r="20">
          <cell r="C20">
            <v>997</v>
          </cell>
          <cell r="G20">
            <v>1002</v>
          </cell>
        </row>
        <row r="22">
          <cell r="C22">
            <v>6621</v>
          </cell>
          <cell r="G22">
            <v>1669</v>
          </cell>
        </row>
        <row r="23">
          <cell r="C23">
            <v>3263</v>
          </cell>
          <cell r="G23">
            <v>515</v>
          </cell>
        </row>
        <row r="24">
          <cell r="C24">
            <v>9191</v>
          </cell>
          <cell r="G24">
            <v>1524</v>
          </cell>
        </row>
        <row r="25">
          <cell r="C25">
            <v>2714</v>
          </cell>
          <cell r="G25">
            <v>3184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RowHeight="15" x14ac:dyDescent="0.25"/>
  <cols>
    <col min="1" max="1" width="34.7109375" customWidth="1"/>
    <col min="2" max="2" width="10.5703125" style="2" bestFit="1" customWidth="1"/>
    <col min="3" max="3" width="9.140625" style="2"/>
    <col min="4" max="4" width="10.42578125" customWidth="1"/>
    <col min="5" max="5" width="10.28515625" customWidth="1"/>
    <col min="6" max="6" width="10.7109375" customWidth="1"/>
    <col min="7" max="7" width="12.7109375" customWidth="1"/>
    <col min="8" max="8" width="10.5703125" bestFit="1" customWidth="1"/>
    <col min="9" max="9" width="11.140625" style="1" customWidth="1"/>
    <col min="10" max="10" width="13" customWidth="1"/>
    <col min="11" max="11" width="10.42578125" customWidth="1"/>
  </cols>
  <sheetData>
    <row r="1" spans="1:11" ht="15.75" thickBot="1" x14ac:dyDescent="0.3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29"/>
      <c r="B2" s="30"/>
      <c r="C2" s="30"/>
      <c r="D2" s="30"/>
      <c r="E2" s="30"/>
      <c r="F2" s="30"/>
      <c r="G2" s="30"/>
      <c r="H2" s="31"/>
      <c r="I2" s="32" t="s">
        <v>26</v>
      </c>
      <c r="J2" s="33"/>
      <c r="K2" s="34"/>
    </row>
    <row r="3" spans="1:11" ht="45" x14ac:dyDescent="0.25">
      <c r="A3" s="3" t="s">
        <v>25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5" t="s">
        <v>33</v>
      </c>
      <c r="I3" s="6" t="s">
        <v>31</v>
      </c>
      <c r="J3" s="4" t="s">
        <v>32</v>
      </c>
      <c r="K3" s="7" t="s">
        <v>33</v>
      </c>
    </row>
    <row r="4" spans="1:11" x14ac:dyDescent="0.25">
      <c r="A4" s="8" t="s">
        <v>1</v>
      </c>
      <c r="B4" s="10" t="str">
        <f>[1]Sheet1!B1</f>
        <v>165,252</v>
      </c>
      <c r="C4" s="11" t="str">
        <f>[1]Sheet1!H1</f>
        <v>170,364</v>
      </c>
      <c r="D4" s="12">
        <f t="shared" ref="D4:D28" si="0">(C4-B4)</f>
        <v>5112</v>
      </c>
      <c r="E4" s="13">
        <f t="shared" ref="E4:E28" si="1">(D4/B4)*100</f>
        <v>3.0934572652675913</v>
      </c>
      <c r="F4" s="12">
        <f>[2]Sheet1!C1</f>
        <v>4575</v>
      </c>
      <c r="G4" s="12">
        <f>[2]Sheet1!G1</f>
        <v>2490</v>
      </c>
      <c r="H4" s="14">
        <f t="shared" ref="H4:H28" si="2">SUM(D4,-F4,-G4)</f>
        <v>-1953</v>
      </c>
      <c r="I4" s="15">
        <f>(F4/D4)*100</f>
        <v>89.495305164319248</v>
      </c>
      <c r="J4" s="16">
        <f>(G4/D4)*100</f>
        <v>48.708920187793424</v>
      </c>
      <c r="K4" s="17">
        <f>(H4/D4)*100</f>
        <v>-38.204225352112672</v>
      </c>
    </row>
    <row r="5" spans="1:11" x14ac:dyDescent="0.25">
      <c r="A5" s="8" t="s">
        <v>2</v>
      </c>
      <c r="B5" s="18" t="str">
        <f>[1]Sheet1!B2</f>
        <v>251,933</v>
      </c>
      <c r="C5" s="11" t="str">
        <f>[1]Sheet1!H2</f>
        <v>263,342</v>
      </c>
      <c r="D5" s="12">
        <f t="shared" si="0"/>
        <v>11409</v>
      </c>
      <c r="E5" s="13">
        <f t="shared" si="1"/>
        <v>4.5285849809274685</v>
      </c>
      <c r="F5" s="12">
        <f>[2]Sheet1!C2</f>
        <v>9529</v>
      </c>
      <c r="G5" s="12">
        <f>[2]Sheet1!G2</f>
        <v>4889</v>
      </c>
      <c r="H5" s="14">
        <f t="shared" si="2"/>
        <v>-3009</v>
      </c>
      <c r="I5" s="15">
        <f t="shared" ref="I5:I27" si="3">(F5/D5)*100</f>
        <v>83.521781050048205</v>
      </c>
      <c r="J5" s="16">
        <f t="shared" ref="J5:J28" si="4">(G5/D5)*100</f>
        <v>42.852134279954427</v>
      </c>
      <c r="K5" s="17">
        <f t="shared" ref="K5:K28" si="5">(H5/D5)*100</f>
        <v>-26.373915330002628</v>
      </c>
    </row>
    <row r="6" spans="1:11" x14ac:dyDescent="0.25">
      <c r="A6" s="8" t="s">
        <v>3</v>
      </c>
      <c r="B6" s="18" t="str">
        <f>[1]Sheet1!B3</f>
        <v>1,716,289</v>
      </c>
      <c r="C6" s="11" t="str">
        <f>[1]Sheet1!H3</f>
        <v>2,056,405</v>
      </c>
      <c r="D6" s="12">
        <f t="shared" si="0"/>
        <v>340116</v>
      </c>
      <c r="E6" s="13">
        <f t="shared" si="1"/>
        <v>19.816942251567191</v>
      </c>
      <c r="F6" s="12">
        <f>[2]Sheet1!C3</f>
        <v>104865</v>
      </c>
      <c r="G6" s="12">
        <f>[2]Sheet1!G3</f>
        <v>37592</v>
      </c>
      <c r="H6" s="14">
        <f t="shared" si="2"/>
        <v>197659</v>
      </c>
      <c r="I6" s="15">
        <f t="shared" si="3"/>
        <v>30.832127862258758</v>
      </c>
      <c r="J6" s="16">
        <f t="shared" si="4"/>
        <v>11.052699667172377</v>
      </c>
      <c r="K6" s="17">
        <f t="shared" si="5"/>
        <v>58.115172470568865</v>
      </c>
    </row>
    <row r="7" spans="1:11" x14ac:dyDescent="0.25">
      <c r="A7" s="8" t="s">
        <v>4</v>
      </c>
      <c r="B7" s="18" t="str">
        <f>[1]Sheet1!B4</f>
        <v>403,190</v>
      </c>
      <c r="C7" s="11" t="str">
        <f>[1]Sheet1!H4</f>
        <v>409,968</v>
      </c>
      <c r="D7" s="12">
        <f t="shared" si="0"/>
        <v>6778</v>
      </c>
      <c r="E7" s="13">
        <f t="shared" si="1"/>
        <v>1.6810932810833603</v>
      </c>
      <c r="F7" s="12">
        <f>[2]Sheet1!C4</f>
        <v>9072</v>
      </c>
      <c r="G7" s="12">
        <f>[2]Sheet1!G4</f>
        <v>3373</v>
      </c>
      <c r="H7" s="14">
        <f t="shared" si="2"/>
        <v>-5667</v>
      </c>
      <c r="I7" s="15">
        <f t="shared" si="3"/>
        <v>133.84479197403363</v>
      </c>
      <c r="J7" s="16">
        <f t="shared" si="4"/>
        <v>49.763942165830628</v>
      </c>
      <c r="K7" s="17">
        <f t="shared" si="5"/>
        <v>-83.608734139864268</v>
      </c>
    </row>
    <row r="8" spans="1:11" x14ac:dyDescent="0.25">
      <c r="A8" s="8" t="s">
        <v>5</v>
      </c>
      <c r="B8" s="18" t="str">
        <f>[1]Sheet1!B5</f>
        <v>406,220</v>
      </c>
      <c r="C8" s="11" t="str">
        <f>[1]Sheet1!H5</f>
        <v>422,135</v>
      </c>
      <c r="D8" s="12">
        <f t="shared" si="0"/>
        <v>15915</v>
      </c>
      <c r="E8" s="13">
        <f t="shared" si="1"/>
        <v>3.917827778051302</v>
      </c>
      <c r="F8" s="12">
        <f>[2]Sheet1!C5</f>
        <v>30383</v>
      </c>
      <c r="G8" s="12">
        <f>[2]Sheet1!G5</f>
        <v>3191</v>
      </c>
      <c r="H8" s="14">
        <f t="shared" si="2"/>
        <v>-17659</v>
      </c>
      <c r="I8" s="15">
        <f t="shared" si="3"/>
        <v>190.90794847628024</v>
      </c>
      <c r="J8" s="16">
        <f t="shared" si="4"/>
        <v>20.050267043669496</v>
      </c>
      <c r="K8" s="17">
        <f t="shared" si="5"/>
        <v>-110.95821551994973</v>
      </c>
    </row>
    <row r="9" spans="1:11" x14ac:dyDescent="0.25">
      <c r="A9" s="8" t="s">
        <v>6</v>
      </c>
      <c r="B9" s="18" t="str">
        <f>[1]Sheet1!B6</f>
        <v>228,660</v>
      </c>
      <c r="C9" s="11" t="str">
        <f>[1]Sheet1!H6</f>
        <v>254,928</v>
      </c>
      <c r="D9" s="12">
        <f t="shared" si="0"/>
        <v>26268</v>
      </c>
      <c r="E9" s="13">
        <f t="shared" si="1"/>
        <v>11.48779847808974</v>
      </c>
      <c r="F9" s="12">
        <f>[2]Sheet1!C6</f>
        <v>11310</v>
      </c>
      <c r="G9" s="12">
        <f>[2]Sheet1!G6</f>
        <v>8532</v>
      </c>
      <c r="H9" s="14">
        <f t="shared" si="2"/>
        <v>6426</v>
      </c>
      <c r="I9" s="15">
        <f t="shared" si="3"/>
        <v>43.056190041114668</v>
      </c>
      <c r="J9" s="16">
        <f t="shared" si="4"/>
        <v>32.480584741891271</v>
      </c>
      <c r="K9" s="17">
        <f t="shared" si="5"/>
        <v>24.463225216994061</v>
      </c>
    </row>
    <row r="10" spans="1:11" x14ac:dyDescent="0.25">
      <c r="A10" s="8" t="s">
        <v>7</v>
      </c>
      <c r="B10" s="18" t="str">
        <f>[1]Sheet1!B7</f>
        <v>428,185</v>
      </c>
      <c r="C10" s="11" t="str">
        <f>[1]Sheet1!H7</f>
        <v>454,726</v>
      </c>
      <c r="D10" s="12">
        <f t="shared" si="0"/>
        <v>26541</v>
      </c>
      <c r="E10" s="13">
        <f t="shared" si="1"/>
        <v>6.1984889708887509</v>
      </c>
      <c r="F10" s="12">
        <f>[2]Sheet1!C7</f>
        <v>15008</v>
      </c>
      <c r="G10" s="12">
        <f>[2]Sheet1!G7</f>
        <v>4474</v>
      </c>
      <c r="H10" s="14">
        <f t="shared" si="2"/>
        <v>7059</v>
      </c>
      <c r="I10" s="15">
        <f t="shared" si="3"/>
        <v>56.546475264684823</v>
      </c>
      <c r="J10" s="16">
        <f t="shared" si="4"/>
        <v>16.856938321841682</v>
      </c>
      <c r="K10" s="17">
        <f t="shared" si="5"/>
        <v>26.596586413473496</v>
      </c>
    </row>
    <row r="11" spans="1:11" x14ac:dyDescent="0.25">
      <c r="A11" s="8" t="s">
        <v>8</v>
      </c>
      <c r="B11" s="18" t="str">
        <f>[1]Sheet1!B8</f>
        <v>6,426,214</v>
      </c>
      <c r="C11" s="11" t="str">
        <f>[1]Sheet1!H8</f>
        <v>7,233,323</v>
      </c>
      <c r="D11" s="12">
        <f t="shared" si="0"/>
        <v>807109</v>
      </c>
      <c r="E11" s="13">
        <f t="shared" si="1"/>
        <v>12.559634646465243</v>
      </c>
      <c r="F11" s="12">
        <f>[2]Sheet1!C8</f>
        <v>357825</v>
      </c>
      <c r="G11" s="12">
        <f>[2]Sheet1!G8</f>
        <v>140476</v>
      </c>
      <c r="H11" s="14">
        <f t="shared" si="2"/>
        <v>308808</v>
      </c>
      <c r="I11" s="15">
        <f t="shared" si="3"/>
        <v>44.334160565673287</v>
      </c>
      <c r="J11" s="16">
        <f t="shared" si="4"/>
        <v>17.404836273663161</v>
      </c>
      <c r="K11" s="17">
        <f t="shared" si="5"/>
        <v>38.261003160663556</v>
      </c>
    </row>
    <row r="12" spans="1:11" x14ac:dyDescent="0.25">
      <c r="A12" s="8" t="s">
        <v>9</v>
      </c>
      <c r="B12" s="18" t="str">
        <f>[1]Sheet1!B9</f>
        <v>804,123</v>
      </c>
      <c r="C12" s="11" t="str">
        <f>[1]Sheet1!H9</f>
        <v>841,971</v>
      </c>
      <c r="D12" s="12">
        <f t="shared" si="0"/>
        <v>37848</v>
      </c>
      <c r="E12" s="13">
        <f t="shared" si="1"/>
        <v>4.7067426251953997</v>
      </c>
      <c r="F12" s="12">
        <f>[2]Sheet1!C9</f>
        <v>54106</v>
      </c>
      <c r="G12" s="12">
        <f>[2]Sheet1!G9</f>
        <v>15805</v>
      </c>
      <c r="H12" s="14">
        <f t="shared" si="2"/>
        <v>-32063</v>
      </c>
      <c r="I12" s="15">
        <f t="shared" si="3"/>
        <v>142.95603466497568</v>
      </c>
      <c r="J12" s="16">
        <f t="shared" si="4"/>
        <v>41.759141830479813</v>
      </c>
      <c r="K12" s="17">
        <f t="shared" si="5"/>
        <v>-84.715176495455495</v>
      </c>
    </row>
    <row r="13" spans="1:11" x14ac:dyDescent="0.25">
      <c r="A13" s="8" t="s">
        <v>10</v>
      </c>
      <c r="B13" s="18" t="str">
        <f>[1]Sheet1!B10</f>
        <v>5,920,416</v>
      </c>
      <c r="C13" s="11" t="str">
        <f>[1]Sheet1!H10</f>
        <v>6,772,470</v>
      </c>
      <c r="D13" s="12">
        <f t="shared" si="0"/>
        <v>852054</v>
      </c>
      <c r="E13" s="13">
        <f t="shared" si="1"/>
        <v>14.391792738888617</v>
      </c>
      <c r="F13" s="12">
        <f>[2]Sheet1!C10</f>
        <v>372983</v>
      </c>
      <c r="G13" s="12">
        <f>[2]Sheet1!G10</f>
        <v>193618</v>
      </c>
      <c r="H13" s="14">
        <f t="shared" si="2"/>
        <v>285453</v>
      </c>
      <c r="I13" s="15">
        <f t="shared" si="3"/>
        <v>43.774572973074477</v>
      </c>
      <c r="J13" s="16">
        <f t="shared" si="4"/>
        <v>22.723677137833988</v>
      </c>
      <c r="K13" s="17">
        <f t="shared" si="5"/>
        <v>33.501749889091535</v>
      </c>
    </row>
    <row r="14" spans="1:11" x14ac:dyDescent="0.25">
      <c r="A14" s="8" t="s">
        <v>11</v>
      </c>
      <c r="B14" s="18" t="str">
        <f>[1]Sheet1!B11</f>
        <v>405,300</v>
      </c>
      <c r="C14" s="11" t="str">
        <f>[1]Sheet1!H11</f>
        <v>435,857</v>
      </c>
      <c r="D14" s="12">
        <f t="shared" si="0"/>
        <v>30557</v>
      </c>
      <c r="E14" s="13">
        <f t="shared" si="1"/>
        <v>7.539353565260301</v>
      </c>
      <c r="F14" s="12">
        <f>[2]Sheet1!C11</f>
        <v>30948</v>
      </c>
      <c r="G14" s="12">
        <f>[2]Sheet1!G11</f>
        <v>11852</v>
      </c>
      <c r="H14" s="14">
        <f t="shared" si="2"/>
        <v>-12243</v>
      </c>
      <c r="I14" s="15">
        <f t="shared" si="3"/>
        <v>101.27957587459503</v>
      </c>
      <c r="J14" s="16">
        <f t="shared" si="4"/>
        <v>38.786530091304776</v>
      </c>
      <c r="K14" s="17">
        <f t="shared" si="5"/>
        <v>-40.066105965899794</v>
      </c>
    </row>
    <row r="15" spans="1:11" x14ac:dyDescent="0.25">
      <c r="A15" s="8" t="s">
        <v>12</v>
      </c>
      <c r="B15" s="18" t="str">
        <f>[1]Sheet1!B12</f>
        <v>250,304</v>
      </c>
      <c r="C15" s="11" t="str">
        <f>[1]Sheet1!H12</f>
        <v>271,193</v>
      </c>
      <c r="D15" s="12">
        <f t="shared" si="0"/>
        <v>20889</v>
      </c>
      <c r="E15" s="13">
        <f t="shared" si="1"/>
        <v>8.3454519304525707</v>
      </c>
      <c r="F15" s="12">
        <f>[2]Sheet1!C12</f>
        <v>26146</v>
      </c>
      <c r="G15" s="12">
        <f>[2]Sheet1!G12</f>
        <v>4497</v>
      </c>
      <c r="H15" s="14">
        <f t="shared" si="2"/>
        <v>-9754</v>
      </c>
      <c r="I15" s="15">
        <f t="shared" si="3"/>
        <v>125.16635549810906</v>
      </c>
      <c r="J15" s="16">
        <f t="shared" si="4"/>
        <v>21.528076978313944</v>
      </c>
      <c r="K15" s="17">
        <f t="shared" si="5"/>
        <v>-46.694432476422996</v>
      </c>
    </row>
    <row r="16" spans="1:11" x14ac:dyDescent="0.25">
      <c r="A16" s="8" t="s">
        <v>13</v>
      </c>
      <c r="B16" s="18" t="str">
        <f>[1]Sheet1!B13</f>
        <v>214,369</v>
      </c>
      <c r="C16" s="11" t="str">
        <f>[1]Sheet1!H13</f>
        <v>217,446</v>
      </c>
      <c r="D16" s="12">
        <f t="shared" si="0"/>
        <v>3077</v>
      </c>
      <c r="E16" s="13">
        <f t="shared" si="1"/>
        <v>1.4353754507414784</v>
      </c>
      <c r="F16" s="12">
        <f>[2]Sheet1!C13</f>
        <v>4970</v>
      </c>
      <c r="G16" s="12">
        <f>[2]Sheet1!G13</f>
        <v>1542</v>
      </c>
      <c r="H16" s="14">
        <f t="shared" si="2"/>
        <v>-3435</v>
      </c>
      <c r="I16" s="15">
        <f t="shared" si="3"/>
        <v>161.5209619759506</v>
      </c>
      <c r="J16" s="16">
        <f t="shared" si="4"/>
        <v>50.113747156321089</v>
      </c>
      <c r="K16" s="17">
        <f t="shared" si="5"/>
        <v>-111.63470913227169</v>
      </c>
    </row>
    <row r="17" spans="1:11" x14ac:dyDescent="0.25">
      <c r="A17" s="8" t="s">
        <v>14</v>
      </c>
      <c r="B17" s="18" t="str">
        <f>[1]Sheet1!B14</f>
        <v>290,805</v>
      </c>
      <c r="C17" s="11" t="str">
        <f>[1]Sheet1!H14</f>
        <v>314,840</v>
      </c>
      <c r="D17" s="12">
        <f t="shared" si="0"/>
        <v>24035</v>
      </c>
      <c r="E17" s="13">
        <f t="shared" si="1"/>
        <v>8.2649885662213514</v>
      </c>
      <c r="F17" s="12">
        <f>[2]Sheet1!C14</f>
        <v>11276</v>
      </c>
      <c r="G17" s="12">
        <f>[2]Sheet1!G14</f>
        <v>2501</v>
      </c>
      <c r="H17" s="14">
        <f t="shared" si="2"/>
        <v>10258</v>
      </c>
      <c r="I17" s="15">
        <f t="shared" si="3"/>
        <v>46.914915747867688</v>
      </c>
      <c r="J17" s="16">
        <f t="shared" si="4"/>
        <v>10.405658414811732</v>
      </c>
      <c r="K17" s="17">
        <f t="shared" si="5"/>
        <v>42.679425837320572</v>
      </c>
    </row>
    <row r="18" spans="1:11" x14ac:dyDescent="0.25">
      <c r="A18" s="8" t="s">
        <v>15</v>
      </c>
      <c r="B18" s="18" t="str">
        <f>[1]Sheet1!B15</f>
        <v>774,769</v>
      </c>
      <c r="C18" s="11" t="str">
        <f>[1]Sheet1!H15</f>
        <v>849,843</v>
      </c>
      <c r="D18" s="12">
        <f t="shared" si="0"/>
        <v>75074</v>
      </c>
      <c r="E18" s="13">
        <f t="shared" si="1"/>
        <v>9.6898559441588397</v>
      </c>
      <c r="F18" s="12">
        <f>[2]Sheet1!C15</f>
        <v>76360</v>
      </c>
      <c r="G18" s="12">
        <f>[2]Sheet1!G15</f>
        <v>9548</v>
      </c>
      <c r="H18" s="14">
        <f t="shared" si="2"/>
        <v>-10834</v>
      </c>
      <c r="I18" s="15">
        <f t="shared" si="3"/>
        <v>101.71297652982392</v>
      </c>
      <c r="J18" s="16">
        <f t="shared" si="4"/>
        <v>12.718118123451527</v>
      </c>
      <c r="K18" s="17">
        <f t="shared" si="5"/>
        <v>-14.431094653275434</v>
      </c>
    </row>
    <row r="19" spans="1:11" x14ac:dyDescent="0.25">
      <c r="A19" s="8" t="s">
        <v>16</v>
      </c>
      <c r="B19" s="18" t="str">
        <f>[1]Sheet1!B16</f>
        <v>141,671</v>
      </c>
      <c r="C19" s="11" t="str">
        <f>[1]Sheet1!H16</f>
        <v>168,288</v>
      </c>
      <c r="D19" s="12">
        <f t="shared" si="0"/>
        <v>26617</v>
      </c>
      <c r="E19" s="13">
        <f t="shared" si="1"/>
        <v>18.787895899654831</v>
      </c>
      <c r="F19" s="12">
        <f>[2]Sheet1!C16</f>
        <v>10410</v>
      </c>
      <c r="G19" s="12">
        <f>[2]Sheet1!G16</f>
        <v>1300</v>
      </c>
      <c r="H19" s="14">
        <f t="shared" si="2"/>
        <v>14907</v>
      </c>
      <c r="I19" s="15">
        <f t="shared" si="3"/>
        <v>39.110343013863321</v>
      </c>
      <c r="J19" s="16">
        <f t="shared" si="4"/>
        <v>4.8840966299733255</v>
      </c>
      <c r="K19" s="17">
        <f t="shared" si="5"/>
        <v>56.00556035616335</v>
      </c>
    </row>
    <row r="20" spans="1:11" x14ac:dyDescent="0.25">
      <c r="A20" s="8" t="s">
        <v>17</v>
      </c>
      <c r="B20" s="18" t="str">
        <f>[1]Sheet1!B17</f>
        <v>137,130</v>
      </c>
      <c r="C20" s="11" t="str">
        <f>[1]Sheet1!H17</f>
        <v>157,462</v>
      </c>
      <c r="D20" s="12">
        <f t="shared" si="0"/>
        <v>20332</v>
      </c>
      <c r="E20" s="13">
        <f t="shared" si="1"/>
        <v>14.826806679792897</v>
      </c>
      <c r="F20" s="12">
        <f>[2]Sheet1!C17</f>
        <v>10344</v>
      </c>
      <c r="G20" s="12">
        <f>[2]Sheet1!G17</f>
        <v>850</v>
      </c>
      <c r="H20" s="14">
        <f t="shared" si="2"/>
        <v>9138</v>
      </c>
      <c r="I20" s="15">
        <f t="shared" si="3"/>
        <v>50.87546724375369</v>
      </c>
      <c r="J20" s="16">
        <f t="shared" si="4"/>
        <v>4.1806020066889635</v>
      </c>
      <c r="K20" s="17">
        <f t="shared" si="5"/>
        <v>44.943930749557346</v>
      </c>
    </row>
    <row r="21" spans="1:11" x14ac:dyDescent="0.25">
      <c r="A21" s="8" t="s">
        <v>18</v>
      </c>
      <c r="B21" s="18" t="str">
        <f>[1]Sheet1!B18</f>
        <v>111,823</v>
      </c>
      <c r="C21" s="11" t="str">
        <f>[1]Sheet1!H18</f>
        <v>119,943</v>
      </c>
      <c r="D21" s="12">
        <f t="shared" si="0"/>
        <v>8120</v>
      </c>
      <c r="E21" s="13">
        <f t="shared" si="1"/>
        <v>7.2614757250297339</v>
      </c>
      <c r="F21" s="12">
        <f>[2]Sheet1!C18</f>
        <v>3689</v>
      </c>
      <c r="G21" s="12">
        <f>[2]Sheet1!G18</f>
        <v>1015</v>
      </c>
      <c r="H21" s="14">
        <f t="shared" si="2"/>
        <v>3416</v>
      </c>
      <c r="I21" s="15">
        <f t="shared" si="3"/>
        <v>45.431034482758619</v>
      </c>
      <c r="J21" s="16">
        <f t="shared" si="4"/>
        <v>12.5</v>
      </c>
      <c r="K21" s="17">
        <f t="shared" si="5"/>
        <v>42.068965517241381</v>
      </c>
    </row>
    <row r="22" spans="1:11" x14ac:dyDescent="0.25">
      <c r="A22" s="8" t="s">
        <v>19</v>
      </c>
      <c r="B22" s="18" t="str">
        <f>[1]Sheet1!B19</f>
        <v>2,142,508</v>
      </c>
      <c r="C22" s="11" t="str">
        <f>[1]Sheet1!H19</f>
        <v>2,429,609</v>
      </c>
      <c r="D22" s="12">
        <f t="shared" si="0"/>
        <v>287101</v>
      </c>
      <c r="E22" s="13">
        <f t="shared" si="1"/>
        <v>13.400230010809761</v>
      </c>
      <c r="F22" s="12">
        <f>[2]Sheet1!C19</f>
        <v>102292</v>
      </c>
      <c r="G22" s="12">
        <f>[2]Sheet1!G19</f>
        <v>33534</v>
      </c>
      <c r="H22" s="14">
        <f t="shared" si="2"/>
        <v>151275</v>
      </c>
      <c r="I22" s="15">
        <f t="shared" si="3"/>
        <v>35.629273321932004</v>
      </c>
      <c r="J22" s="16">
        <f t="shared" si="4"/>
        <v>11.680210100278298</v>
      </c>
      <c r="K22" s="17">
        <f t="shared" si="5"/>
        <v>52.690516577789694</v>
      </c>
    </row>
    <row r="23" spans="1:11" x14ac:dyDescent="0.25">
      <c r="A23" s="8" t="s">
        <v>20</v>
      </c>
      <c r="B23" s="18" t="str">
        <f>[1]Sheet1!B20</f>
        <v>120,877</v>
      </c>
      <c r="C23" s="11" t="str">
        <f>[1]Sheet1!H20</f>
        <v>128,235</v>
      </c>
      <c r="D23" s="12">
        <f t="shared" si="0"/>
        <v>7358</v>
      </c>
      <c r="E23" s="13">
        <f t="shared" si="1"/>
        <v>6.0871795296044739</v>
      </c>
      <c r="F23" s="12">
        <f>[2]Sheet1!C20</f>
        <v>997</v>
      </c>
      <c r="G23" s="12">
        <f>[2]Sheet1!G20</f>
        <v>1002</v>
      </c>
      <c r="H23" s="14">
        <f t="shared" si="2"/>
        <v>5359</v>
      </c>
      <c r="I23" s="15">
        <f t="shared" si="3"/>
        <v>13.549877684153303</v>
      </c>
      <c r="J23" s="16">
        <f t="shared" si="4"/>
        <v>13.617830932318565</v>
      </c>
      <c r="K23" s="17">
        <f t="shared" si="5"/>
        <v>72.83229138352813</v>
      </c>
    </row>
    <row r="24" spans="1:11" x14ac:dyDescent="0.25">
      <c r="A24" s="8" t="s">
        <v>21</v>
      </c>
      <c r="B24" s="18" t="str">
        <f>[1]Sheet1!B22</f>
        <v>209,714</v>
      </c>
      <c r="C24" s="11" t="str">
        <f>[1]Sheet1!H22</f>
        <v>225,290</v>
      </c>
      <c r="D24" s="12">
        <f t="shared" si="0"/>
        <v>15576</v>
      </c>
      <c r="E24" s="13">
        <f t="shared" si="1"/>
        <v>7.4272580752834809</v>
      </c>
      <c r="F24" s="12">
        <f>[2]Sheet1!C22</f>
        <v>6621</v>
      </c>
      <c r="G24" s="12">
        <f>[2]Sheet1!G22</f>
        <v>1669</v>
      </c>
      <c r="H24" s="14">
        <f t="shared" si="2"/>
        <v>7286</v>
      </c>
      <c r="I24" s="15">
        <f t="shared" si="3"/>
        <v>42.507704160246533</v>
      </c>
      <c r="J24" s="16">
        <f t="shared" si="4"/>
        <v>10.715202876219825</v>
      </c>
      <c r="K24" s="17">
        <f t="shared" si="5"/>
        <v>46.77709296353364</v>
      </c>
    </row>
    <row r="25" spans="1:11" x14ac:dyDescent="0.25">
      <c r="A25" s="8" t="s">
        <v>22</v>
      </c>
      <c r="B25" s="18" t="str">
        <f>[1]Sheet1!B23</f>
        <v>94,003</v>
      </c>
      <c r="C25" s="11" t="str">
        <f>[1]Sheet1!H23</f>
        <v>99,984</v>
      </c>
      <c r="D25" s="12">
        <f t="shared" si="0"/>
        <v>5981</v>
      </c>
      <c r="E25" s="13">
        <f t="shared" si="1"/>
        <v>6.3625628969288206</v>
      </c>
      <c r="F25" s="12">
        <f>[2]Sheet1!C23</f>
        <v>3263</v>
      </c>
      <c r="G25" s="12">
        <f>[2]Sheet1!G23</f>
        <v>515</v>
      </c>
      <c r="H25" s="14">
        <f t="shared" si="2"/>
        <v>2203</v>
      </c>
      <c r="I25" s="15">
        <f t="shared" si="3"/>
        <v>54.556094298612265</v>
      </c>
      <c r="J25" s="16">
        <f t="shared" si="4"/>
        <v>8.6106002340745693</v>
      </c>
      <c r="K25" s="17">
        <f t="shared" si="5"/>
        <v>36.83330546731316</v>
      </c>
    </row>
    <row r="26" spans="1:11" x14ac:dyDescent="0.25">
      <c r="A26" s="8" t="s">
        <v>23</v>
      </c>
      <c r="B26" s="18" t="str">
        <f>[1]Sheet1!B24</f>
        <v>252,772</v>
      </c>
      <c r="C26" s="11" t="str">
        <f>[1]Sheet1!H24</f>
        <v>265,207</v>
      </c>
      <c r="D26" s="12">
        <f t="shared" si="0"/>
        <v>12435</v>
      </c>
      <c r="E26" s="13">
        <f t="shared" si="1"/>
        <v>4.9194531039830363</v>
      </c>
      <c r="F26" s="12">
        <f>[2]Sheet1!C24</f>
        <v>9191</v>
      </c>
      <c r="G26" s="12">
        <f>[2]Sheet1!G24</f>
        <v>1524</v>
      </c>
      <c r="H26" s="14">
        <f t="shared" si="2"/>
        <v>1720</v>
      </c>
      <c r="I26" s="15">
        <f t="shared" si="3"/>
        <v>73.912344189786893</v>
      </c>
      <c r="J26" s="16">
        <f t="shared" si="4"/>
        <v>12.255729794933655</v>
      </c>
      <c r="K26" s="17">
        <f t="shared" si="5"/>
        <v>13.831926015279453</v>
      </c>
    </row>
    <row r="27" spans="1:11" x14ac:dyDescent="0.25">
      <c r="A27" s="8" t="s">
        <v>24</v>
      </c>
      <c r="B27" s="18" t="str">
        <f>[1]Sheet1!B25</f>
        <v>151,306</v>
      </c>
      <c r="C27" s="11" t="str">
        <f>[1]Sheet1!H25</f>
        <v>150,734</v>
      </c>
      <c r="D27" s="12">
        <f t="shared" si="0"/>
        <v>-572</v>
      </c>
      <c r="E27" s="13">
        <f t="shared" si="1"/>
        <v>-0.37804184896831589</v>
      </c>
      <c r="F27" s="12">
        <f>[2]Sheet1!C25</f>
        <v>2714</v>
      </c>
      <c r="G27" s="12">
        <f>[2]Sheet1!G25</f>
        <v>3184</v>
      </c>
      <c r="H27" s="14">
        <f t="shared" si="2"/>
        <v>-6470</v>
      </c>
      <c r="I27" s="15">
        <f t="shared" si="3"/>
        <v>-474.47552447552448</v>
      </c>
      <c r="J27" s="16">
        <f t="shared" si="4"/>
        <v>-556.6433566433567</v>
      </c>
      <c r="K27" s="17">
        <f t="shared" si="5"/>
        <v>1131.1188811188811</v>
      </c>
    </row>
    <row r="28" spans="1:11" ht="15.75" thickBot="1" x14ac:dyDescent="0.3">
      <c r="A28" s="9" t="s">
        <v>0</v>
      </c>
      <c r="B28" s="19">
        <f>[1]Sheet1!B21</f>
        <v>92565</v>
      </c>
      <c r="C28" s="20">
        <f>[1]Sheet1!H21</f>
        <v>93860</v>
      </c>
      <c r="D28" s="20">
        <f t="shared" si="0"/>
        <v>1295</v>
      </c>
      <c r="E28" s="21">
        <f t="shared" si="1"/>
        <v>1.3990169070382974</v>
      </c>
      <c r="F28" s="20">
        <v>1382</v>
      </c>
      <c r="G28" s="20">
        <v>408</v>
      </c>
      <c r="H28" s="22">
        <f t="shared" si="2"/>
        <v>-495</v>
      </c>
      <c r="I28" s="23">
        <f>(F28/D28)*100</f>
        <v>106.71814671814673</v>
      </c>
      <c r="J28" s="24">
        <f t="shared" si="4"/>
        <v>31.505791505791507</v>
      </c>
      <c r="K28" s="25">
        <f t="shared" si="5"/>
        <v>-38.223938223938227</v>
      </c>
    </row>
    <row r="29" spans="1:11" x14ac:dyDescent="0.25">
      <c r="A29" s="35" t="s">
        <v>34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</row>
    <row r="30" spans="1:11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40"/>
    </row>
  </sheetData>
  <sortState ref="A2:J26">
    <sortCondition ref="A2:A26"/>
  </sortState>
  <mergeCells count="5">
    <mergeCell ref="A1:K1"/>
    <mergeCell ref="A2:H2"/>
    <mergeCell ref="I2:K2"/>
    <mergeCell ref="A29:K29"/>
    <mergeCell ref="A30:K3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2017-11-22T18:14:07Z</cp:lastPrinted>
  <dcterms:created xsi:type="dcterms:W3CDTF">2017-10-24T19:17:37Z</dcterms:created>
  <dcterms:modified xsi:type="dcterms:W3CDTF">2017-12-07T18:05:40Z</dcterms:modified>
</cp:coreProperties>
</file>