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35" yWindow="1485" windowWidth="12825" windowHeight="6660" tabRatio="843" activeTab="0"/>
  </bookViews>
  <sheets>
    <sheet name="PCB" sheetId="1" r:id="rId1"/>
    <sheet name="Database" sheetId="2" state="hidden" r:id="rId2"/>
  </sheets>
  <definedNames>
    <definedName name="_xlnm.Print_Area" localSheetId="0">'PCB'!$A$2:$I$73</definedName>
    <definedName name="Project_Manager">'Database'!$E$3:$E$192</definedName>
    <definedName name="solver_lin" localSheetId="0" hidden="1">0</definedName>
    <definedName name="solver_num" localSheetId="0" hidden="1">0</definedName>
    <definedName name="solver_opt" localSheetId="0" hidden="1">'PCB'!#REF!</definedName>
    <definedName name="solver_typ" localSheetId="0" hidden="1">1</definedName>
    <definedName name="solver_val" localSheetId="0" hidden="1">0</definedName>
    <definedName name="SpaceType">'Database'!$C$3:$C$200</definedName>
    <definedName name="UH_Building_No.">'Database'!$A$3:$A$200</definedName>
    <definedName name="WorkType">'Database'!$B$3:$B$200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Anorga, Stephanie M</author>
  </authors>
  <commentList>
    <comment ref="F3" authorId="0">
      <text>
        <r>
          <rPr>
            <b/>
            <sz val="9"/>
            <rFont val="Tahoma"/>
            <family val="2"/>
          </rPr>
          <t>Building Number+Work Type+Location+Space Type+Work Order Number</t>
        </r>
      </text>
    </comment>
    <comment ref="B48" authorId="0">
      <text>
        <r>
          <rPr>
            <b/>
            <sz val="9"/>
            <rFont val="Tahoma"/>
            <family val="2"/>
          </rPr>
          <t>PM to add contingency ranges manually</t>
        </r>
      </text>
    </comment>
  </commentList>
</comments>
</file>

<file path=xl/sharedStrings.xml><?xml version="1.0" encoding="utf-8"?>
<sst xmlns="http://schemas.openxmlformats.org/spreadsheetml/2006/main" count="379" uniqueCount="361">
  <si>
    <t xml:space="preserve"> </t>
  </si>
  <si>
    <t>SUBTOTAL</t>
  </si>
  <si>
    <t>Date</t>
  </si>
  <si>
    <t xml:space="preserve">Project Name: </t>
  </si>
  <si>
    <t>TOTAL PROJECT COST</t>
  </si>
  <si>
    <t>Client / Owner</t>
  </si>
  <si>
    <t>A.</t>
  </si>
  <si>
    <t>PROFESSIONAL SERVICE FEES</t>
  </si>
  <si>
    <t>CONSTRUCTION COSTS</t>
  </si>
  <si>
    <t>ADMINISTRATIVE SERVICE FEES</t>
  </si>
  <si>
    <t>ESTMATE FEE (NON-REFUNDABLE $500)</t>
  </si>
  <si>
    <t>B.</t>
  </si>
  <si>
    <t>C.</t>
  </si>
  <si>
    <t>D.</t>
  </si>
  <si>
    <t>E.</t>
  </si>
  <si>
    <t>Date:</t>
  </si>
  <si>
    <t>PM:</t>
  </si>
  <si>
    <t>PCB #:</t>
  </si>
  <si>
    <t>Project Location:</t>
  </si>
  <si>
    <t>Bldg. No.:</t>
  </si>
  <si>
    <t>PROJECT SUBTOTAL 1</t>
  </si>
  <si>
    <t>PROJECT SUBTOTAL 2</t>
  </si>
  <si>
    <t>PROJECT SUBTOTAL 3</t>
  </si>
  <si>
    <t xml:space="preserve">Pending </t>
  </si>
  <si>
    <t>Certifying Signature</t>
  </si>
  <si>
    <t>Supervisor</t>
  </si>
  <si>
    <t>Capital Budget or</t>
  </si>
  <si>
    <t>Encumbrances</t>
  </si>
  <si>
    <t>Project</t>
  </si>
  <si>
    <t xml:space="preserve">Previously </t>
  </si>
  <si>
    <t>Approved Budget</t>
  </si>
  <si>
    <t xml:space="preserve">People Soft No.: </t>
  </si>
  <si>
    <t>WO#:</t>
  </si>
  <si>
    <t>Total</t>
  </si>
  <si>
    <t>Project Budget</t>
  </si>
  <si>
    <t>104 - KUHT Fiber Optics Building</t>
  </si>
  <si>
    <t>105 - KUHT Telephone Equipment</t>
  </si>
  <si>
    <t>106 - Tex. Learn.&amp;Comp.Ctr. Annex</t>
  </si>
  <si>
    <t>108 - Cullen Annex Laboratory</t>
  </si>
  <si>
    <t>111 - Dynamometer Test Laboratory</t>
  </si>
  <si>
    <t>116 - Safety,Human Factors&amp;Ergo.Lab</t>
  </si>
  <si>
    <t>117 - KUHT TV@Ft.Bend - Tower</t>
  </si>
  <si>
    <t>119 - Texas Manufacturing Asst. Ctr.</t>
  </si>
  <si>
    <t xml:space="preserve">199 - Clinical Research Services Annex </t>
  </si>
  <si>
    <t>400 - Cougar Sub-Station</t>
  </si>
  <si>
    <t>401 - UH Energy Research Park 1</t>
  </si>
  <si>
    <t>402 - UH Energy Research Park 2</t>
  </si>
  <si>
    <t>403 - UH Energy Research Park 3</t>
  </si>
  <si>
    <t>404 - Conference &amp; Research Building</t>
  </si>
  <si>
    <t>405 - UH Energy Research Park 5</t>
  </si>
  <si>
    <t>406 - UH Energy Research Park 6</t>
  </si>
  <si>
    <t>407 - UH Energy Research Park 7</t>
  </si>
  <si>
    <t>408 - UH Energy Research Park 8</t>
  </si>
  <si>
    <t>409 - Conoco Phillips Petroleum Eng.</t>
  </si>
  <si>
    <t>410 - UH Energy Research Park 10</t>
  </si>
  <si>
    <t>411 - UH Energy Research Park 11</t>
  </si>
  <si>
    <t>413 - UH Energy Research Park 13</t>
  </si>
  <si>
    <t>414 - UH Energy Research Park 14</t>
  </si>
  <si>
    <t>415 - Energy Device Fabrication Lab</t>
  </si>
  <si>
    <t>419 - UH Energy Research Park Annex</t>
  </si>
  <si>
    <t>420 - UH Energy Research Park Stor.</t>
  </si>
  <si>
    <t>489 - KUHA - Renters Bldg.</t>
  </si>
  <si>
    <t>491 - KUHA - Transmitter Bldg.</t>
  </si>
  <si>
    <t>492 - Cougar Softball Stad. Tckt Bth</t>
  </si>
  <si>
    <t>493 - Cougar Softball Stadium</t>
  </si>
  <si>
    <t>494 - Agnes Arnold Auditorium</t>
  </si>
  <si>
    <t>500 - Bayou Oaks Apartments</t>
  </si>
  <si>
    <t>501 - Roy G. Cullen</t>
  </si>
  <si>
    <t>502 - Science Building</t>
  </si>
  <si>
    <t>503 - Technology Annex</t>
  </si>
  <si>
    <t>504 - Child Care Center</t>
  </si>
  <si>
    <t>505 - J. Davis Armistead</t>
  </si>
  <si>
    <t>506 - Jack J.Valenti School of Comm.</t>
  </si>
  <si>
    <t>507 - C. W.Mitchell Ctr.for the Arts</t>
  </si>
  <si>
    <t>508 - College of Technology Building</t>
  </si>
  <si>
    <t>509 - M. D. Anderson Library</t>
  </si>
  <si>
    <t>513 - Visitor Information-Booth 2</t>
  </si>
  <si>
    <t>514 - Fire&amp;Life Safety - Storage</t>
  </si>
  <si>
    <t>515 - Central Plant</t>
  </si>
  <si>
    <t>516 - Ezekiel W Cullen</t>
  </si>
  <si>
    <t>517 - Cullen Performance Hall</t>
  </si>
  <si>
    <t>518 - Calhoun Lofts Apartments</t>
  </si>
  <si>
    <t>519 - Dept. of Pub. Safety-UH Police</t>
  </si>
  <si>
    <t>520 - Reb.&amp; John Moores Sch.of Mus.</t>
  </si>
  <si>
    <t>521 - Grounds Storage</t>
  </si>
  <si>
    <t>522 - Campus Recreation &amp;Wellness Ct</t>
  </si>
  <si>
    <t>523 - Science &amp;Engineering Annex</t>
  </si>
  <si>
    <t>524 - Student Service Center 1</t>
  </si>
  <si>
    <t>525 - UH Health Center</t>
  </si>
  <si>
    <t>526 - Student Service Center 2</t>
  </si>
  <si>
    <t>527 - EHRM1</t>
  </si>
  <si>
    <t>528 - Leroy and Lucile Melcher Hall</t>
  </si>
  <si>
    <t>529 - Sci.&amp; Engr. Classroom Building</t>
  </si>
  <si>
    <t>530 - Corbin J. Robertson Stadium</t>
  </si>
  <si>
    <t>531 - Hofheinz Pavilion</t>
  </si>
  <si>
    <t>532 - Susanna Garrison Gymnasium</t>
  </si>
  <si>
    <t>533 - Melcher Gym/Charter School</t>
  </si>
  <si>
    <t>534 - Fred J. Heyne</t>
  </si>
  <si>
    <t>535 - EHRM2</t>
  </si>
  <si>
    <t>536 - Leroy&amp;Lucile Melcher Ctr.forPB</t>
  </si>
  <si>
    <t>537 - Bates Law</t>
  </si>
  <si>
    <t>538 - Teaching Unit 2 Building</t>
  </si>
  <si>
    <t>539 - Max Krost Hall</t>
  </si>
  <si>
    <t>540 - John M.O'Quinn Law Library</t>
  </si>
  <si>
    <t>542 - South Park Annex</t>
  </si>
  <si>
    <t>543 - G.D.Hines Coll.of Architecture</t>
  </si>
  <si>
    <t>544 - Michael J. Cemo Hall</t>
  </si>
  <si>
    <t>545 - Sci. &amp; Eng. Research Center</t>
  </si>
  <si>
    <t>546 - East Parking Garage</t>
  </si>
  <si>
    <t>547 - Philip Guthrie Hoffman Hall</t>
  </si>
  <si>
    <t>548 - Athletics Maint. Building</t>
  </si>
  <si>
    <t>549 - Graduate School of Social Work</t>
  </si>
  <si>
    <t>550 - Science and Research 1</t>
  </si>
  <si>
    <t>551 - Science and Research 2</t>
  </si>
  <si>
    <t>552 - B.Keeland Jr. Design.&amp;Expl.Ctr</t>
  </si>
  <si>
    <t>553 - Welcome Center&amp;Parking Gar.</t>
  </si>
  <si>
    <t>555 - Law Residence Hall</t>
  </si>
  <si>
    <t>556 - Settegast Residence Hall</t>
  </si>
  <si>
    <t>557 - Bates Residence Hall</t>
  </si>
  <si>
    <t>558 - Taub Residence Hall</t>
  </si>
  <si>
    <t>559 - E. E. Oberholtzer Res. Hall</t>
  </si>
  <si>
    <t>560 - UH-DPS Parking Enforcement</t>
  </si>
  <si>
    <t>561 - CRWC Annex</t>
  </si>
  <si>
    <t>562 - A. D. Bruce Religion Center</t>
  </si>
  <si>
    <t>563 - Cougar Village</t>
  </si>
  <si>
    <t>564 - Lamar Fleming, Jr.</t>
  </si>
  <si>
    <t>565 - University Center</t>
  </si>
  <si>
    <t>567 - University Center Satellite</t>
  </si>
  <si>
    <t>568 - J.Dart Jr.Ctr.forStd w/DisAbil</t>
  </si>
  <si>
    <t>569 - Cullen Oaks Apartments</t>
  </si>
  <si>
    <t>570 - Athletics Batting Cage</t>
  </si>
  <si>
    <t>572 - General Services Stor Building</t>
  </si>
  <si>
    <t>573 - Alumni Center</t>
  </si>
  <si>
    <t>574 - Athletic Center</t>
  </si>
  <si>
    <t>575 - Cambridge Oaks Apartments</t>
  </si>
  <si>
    <t>576 - Science Teaching Laboratory Building</t>
  </si>
  <si>
    <t>578 - Agnes Arnold Hall</t>
  </si>
  <si>
    <t>579 - Cullen Coll of Engineering 1</t>
  </si>
  <si>
    <t>580 - Engineering Lecture Hall</t>
  </si>
  <si>
    <t>581 - Cullen Coll of Engineering 2</t>
  </si>
  <si>
    <t>582 - Cougar Baseball Field</t>
  </si>
  <si>
    <t>583 - Cougar BBall Field Tick.Booth</t>
  </si>
  <si>
    <t>584 - Moody Towers Residence Halls</t>
  </si>
  <si>
    <t>585 - General Services Building</t>
  </si>
  <si>
    <t>586 - Isabel C. Cameron</t>
  </si>
  <si>
    <t>587 - Stephen Power Farish Hall</t>
  </si>
  <si>
    <t>588 - Charles F. McElhinney Hall</t>
  </si>
  <si>
    <t>589 - Fine Arts Building</t>
  </si>
  <si>
    <t>590 - C.Hilton Coll.of Hotl.&amp;Res.Mgt</t>
  </si>
  <si>
    <t>591 - Visitor Information Booth  1</t>
  </si>
  <si>
    <t>593 - Univ of Houston Science Center</t>
  </si>
  <si>
    <t>594 - Engineering Edu. Resource Ctr.</t>
  </si>
  <si>
    <t>595 - Chinese Star Restaurant</t>
  </si>
  <si>
    <t>596 - Computing Center</t>
  </si>
  <si>
    <t>598 - Clinical Research Services Ctr</t>
  </si>
  <si>
    <t>701 - Coll of Phar.Tx.Med.Center</t>
  </si>
  <si>
    <t>702 - KUHF Trans. Tower - ABC</t>
  </si>
  <si>
    <t>703 - KMJQ/KUHT Transmitter Building</t>
  </si>
  <si>
    <t>704 - TMC@2151 Holcomb</t>
  </si>
  <si>
    <t>705 - Northwest Campus</t>
  </si>
  <si>
    <t>710 - Small Business Development Ctr</t>
  </si>
  <si>
    <t>711 - 4520 Rockwood - University Oak</t>
  </si>
  <si>
    <t>714 - TEXAS MEDICAL CENTER 2</t>
  </si>
  <si>
    <t>750 - Coastal Ctr. Caretakr Mob Home</t>
  </si>
  <si>
    <t>751 - Coastal Center Environ. Lab</t>
  </si>
  <si>
    <t>752 - Coastal Center Research Lab</t>
  </si>
  <si>
    <t>753 - Coastal Ctr. Equipment Storage</t>
  </si>
  <si>
    <t>756 - Coastal Ctr. Res. IT Equip.</t>
  </si>
  <si>
    <t>757 - Geosciences Coastal Ctr IT Eqp</t>
  </si>
  <si>
    <t>758 - Coastal Ctr.Rock  Saw Facility</t>
  </si>
  <si>
    <t>759 - Coastal Center Rock Storage</t>
  </si>
  <si>
    <t>760 - Coastal Center Greenhouse Svc.</t>
  </si>
  <si>
    <t>706 - SBD Rosenberg, TX 77471</t>
  </si>
  <si>
    <t>707 - SBD Missouri City, TX 77489</t>
  </si>
  <si>
    <t>708 - SBD Katy, TX 77449</t>
  </si>
  <si>
    <t>709 - SBD Bryan, TX 77802</t>
  </si>
  <si>
    <t>713 - SBD Bay City, TX 77414</t>
  </si>
  <si>
    <t>Building # &amp; Name</t>
  </si>
  <si>
    <t>Project Number:</t>
  </si>
  <si>
    <t>SYSTEM PROJECT MANAGEMENT</t>
  </si>
  <si>
    <t>Project Fees</t>
  </si>
  <si>
    <t>Fee</t>
  </si>
  <si>
    <t>$100K - $500K</t>
  </si>
  <si>
    <r>
      <rPr>
        <sz val="10"/>
        <rFont val="Calibri"/>
        <family val="2"/>
      </rPr>
      <t xml:space="preserve">≤ </t>
    </r>
    <r>
      <rPr>
        <sz val="10"/>
        <rFont val="Arial"/>
        <family val="2"/>
      </rPr>
      <t>$100K</t>
    </r>
  </si>
  <si>
    <t>$500K - $4M</t>
  </si>
  <si>
    <t>A/E Studies</t>
  </si>
  <si>
    <t>Infrastructure</t>
  </si>
  <si>
    <t>Project Manager</t>
  </si>
  <si>
    <t>Avinash Rahurkar</t>
  </si>
  <si>
    <t>Barry Simmons</t>
  </si>
  <si>
    <t>Carlos Villareal</t>
  </si>
  <si>
    <t>Jack Gill</t>
  </si>
  <si>
    <t>Jerry Bogna</t>
  </si>
  <si>
    <t>Jim Norcom</t>
  </si>
  <si>
    <t>Khanh Hodges</t>
  </si>
  <si>
    <t>Michael Burriello</t>
  </si>
  <si>
    <t>Michael Wheeler</t>
  </si>
  <si>
    <t>Neal Smith</t>
  </si>
  <si>
    <t>Raymond Mosley</t>
  </si>
  <si>
    <t>Richard Day</t>
  </si>
  <si>
    <t>Roger Warner</t>
  </si>
  <si>
    <t>Sameer Kapileshwari</t>
  </si>
  <si>
    <t>Steve Wright</t>
  </si>
  <si>
    <t>Funding Request</t>
  </si>
  <si>
    <t>Budget Available
(A)</t>
  </si>
  <si>
    <t>Item Description</t>
  </si>
  <si>
    <t>(A)</t>
  </si>
  <si>
    <t>(B)</t>
  </si>
  <si>
    <t>(C)</t>
  </si>
  <si>
    <t>(D)</t>
  </si>
  <si>
    <t>PROJECT CONTINGENCY</t>
  </si>
  <si>
    <t xml:space="preserve">Date                   </t>
  </si>
  <si>
    <r>
      <t xml:space="preserve">Fee Ranges:  </t>
    </r>
    <r>
      <rPr>
        <sz val="6"/>
        <color indexed="10"/>
        <rFont val="Calibri"/>
        <family val="2"/>
      </rPr>
      <t>≤</t>
    </r>
    <r>
      <rPr>
        <sz val="6"/>
        <color indexed="10"/>
        <rFont val="Arial"/>
        <family val="2"/>
      </rPr>
      <t xml:space="preserve"> $100K is 6%, $100K to $500K is 5%, $500K to $4M is 3%, A/E Studies is 6%, Infrastructure is 5%</t>
    </r>
  </si>
  <si>
    <t>Space Type</t>
  </si>
  <si>
    <t>(E) = B+D</t>
  </si>
  <si>
    <t>800 - Campus Wide</t>
  </si>
  <si>
    <t>Other - OTH</t>
  </si>
  <si>
    <t>Renovation - REN</t>
  </si>
  <si>
    <t>Demolition - DEM</t>
  </si>
  <si>
    <t>General Repair - GRP</t>
  </si>
  <si>
    <t>Remediation - REM</t>
  </si>
  <si>
    <t>Civil - CVL</t>
  </si>
  <si>
    <t>Structural - STR</t>
  </si>
  <si>
    <t>Furniture, Fixture or Equipment - FFE</t>
  </si>
  <si>
    <t>Infrastructure - INF</t>
  </si>
  <si>
    <t>Parking Structures - PRK</t>
  </si>
  <si>
    <t>Theater - THE</t>
  </si>
  <si>
    <t>Signage - SGN</t>
  </si>
  <si>
    <t>Structural Component (Work Type)</t>
  </si>
  <si>
    <t>Exterior Closure - EXT</t>
  </si>
  <si>
    <t>Roofing - ROF</t>
  </si>
  <si>
    <t>Interior Construction - INC</t>
  </si>
  <si>
    <t>HVAC Systems - HVC</t>
  </si>
  <si>
    <t>Electrical Systems - ELC</t>
  </si>
  <si>
    <t>Fire Protection &amp; Security Systems - FLS</t>
  </si>
  <si>
    <t>Lighting  &amp; Branch Wiring - LIT</t>
  </si>
  <si>
    <t>Plumbing Systems - PLB</t>
  </si>
  <si>
    <t>IT/Telecomm/data - ITD</t>
  </si>
  <si>
    <t>Inactive Area - 050</t>
  </si>
  <si>
    <t>Alteration Or Conversion Area - 060</t>
  </si>
  <si>
    <t>Unfinished Area - 070</t>
  </si>
  <si>
    <t>Classroom - 110</t>
  </si>
  <si>
    <t>Classroom Service - 115</t>
  </si>
  <si>
    <t>Class Laboratory - 210</t>
  </si>
  <si>
    <t>Class Laboratory Service - 215</t>
  </si>
  <si>
    <t>Special Class Open Laboratory - 220</t>
  </si>
  <si>
    <t>Special Class Open Lab Service - 225</t>
  </si>
  <si>
    <t>Individual Study Laboratory - 230</t>
  </si>
  <si>
    <t>Individual Study Lab Service - 235</t>
  </si>
  <si>
    <t>Research (Non-Class) Lab - 250</t>
  </si>
  <si>
    <t>Research (Non-Class) Lab Svc - 255</t>
  </si>
  <si>
    <t>Office - 310</t>
  </si>
  <si>
    <t>Office Service - 315</t>
  </si>
  <si>
    <t>Conference Room - 350</t>
  </si>
  <si>
    <t>Conference Room Service - 355</t>
  </si>
  <si>
    <t>Study Space - 410</t>
  </si>
  <si>
    <t>Stack - 420</t>
  </si>
  <si>
    <t>Open-Stack Study Room - 430</t>
  </si>
  <si>
    <t>Processing Room - 440</t>
  </si>
  <si>
    <t>Study Service - 455</t>
  </si>
  <si>
    <t>Armory - 510</t>
  </si>
  <si>
    <t>Armory Service - 515</t>
  </si>
  <si>
    <t>Athletic or Physical Education - 520</t>
  </si>
  <si>
    <t>Athl Fac Spectator Seating - 523</t>
  </si>
  <si>
    <t>Athletic or Phys Ed Service - 525</t>
  </si>
  <si>
    <t>Media Production - 530</t>
  </si>
  <si>
    <t>Media Production Service - 535</t>
  </si>
  <si>
    <t>Clinic Non-Health Professions - 540</t>
  </si>
  <si>
    <t>Clinic Service Non-Health Prof - 545</t>
  </si>
  <si>
    <t>Demonstration - 550</t>
  </si>
  <si>
    <t>Demonstration Service - 555</t>
  </si>
  <si>
    <t>Field Building - 560</t>
  </si>
  <si>
    <t>Animal Facilities - 570</t>
  </si>
  <si>
    <t>Animal Facilities Service - 575</t>
  </si>
  <si>
    <t>Greenhouse - 580</t>
  </si>
  <si>
    <t>Greenhouse Service - 585</t>
  </si>
  <si>
    <t>Other (All Purpose) - 590</t>
  </si>
  <si>
    <t>Assembly - 610</t>
  </si>
  <si>
    <t>Assembly Service - 615</t>
  </si>
  <si>
    <t>Exhibition - 620</t>
  </si>
  <si>
    <t>Exhibition Service - 625</t>
  </si>
  <si>
    <t>Food Facility - 630</t>
  </si>
  <si>
    <t>Food Facility Service - 635</t>
  </si>
  <si>
    <t>Day Care - 640</t>
  </si>
  <si>
    <t>Day Care Service - 645</t>
  </si>
  <si>
    <t>Lounge - 650</t>
  </si>
  <si>
    <t>Lounge Service - 655</t>
  </si>
  <si>
    <t>Merchandising - 660</t>
  </si>
  <si>
    <t>Merchandising Service - 665</t>
  </si>
  <si>
    <t>Recreation - 670</t>
  </si>
  <si>
    <t>Recreation Service - 675</t>
  </si>
  <si>
    <t>Meeting Room - 680</t>
  </si>
  <si>
    <t>Meeting Room Service - 685</t>
  </si>
  <si>
    <t>Locker Room - 690</t>
  </si>
  <si>
    <t>Central Computer/Telecom - 710</t>
  </si>
  <si>
    <t>Central Computer/Telecom Svc - 715</t>
  </si>
  <si>
    <t>Shop - 720</t>
  </si>
  <si>
    <t>Shop Service - 725</t>
  </si>
  <si>
    <t>Central Storage - 730</t>
  </si>
  <si>
    <t>Central Storage Service - 735</t>
  </si>
  <si>
    <t>Vehicle Storage Facility - 740</t>
  </si>
  <si>
    <t>Vehicle Storage Facility Svc - 745</t>
  </si>
  <si>
    <t>Central Service - 750</t>
  </si>
  <si>
    <t>Central Service Support - 755</t>
  </si>
  <si>
    <t>Harzardous Materials Storage - 760</t>
  </si>
  <si>
    <t>Hazardous Waste Storage - 770</t>
  </si>
  <si>
    <t>Hazardous Waste Service - 775</t>
  </si>
  <si>
    <t>Patient Bedroom - 810</t>
  </si>
  <si>
    <t>Patient Bedroom Service - 815</t>
  </si>
  <si>
    <t>Patient Bath - 820</t>
  </si>
  <si>
    <t>Nurse Station - 830</t>
  </si>
  <si>
    <t>Nurse Station Service - 835</t>
  </si>
  <si>
    <t>Surgery - 840</t>
  </si>
  <si>
    <t>Surgery Service - 845</t>
  </si>
  <si>
    <t>Treatment Examination Clinic - 850</t>
  </si>
  <si>
    <t>Treatment Exam Clinic Service - 855</t>
  </si>
  <si>
    <t>Diagnostic Service Laboratory - 860</t>
  </si>
  <si>
    <t>Diagnostic Service Lab Support - 865</t>
  </si>
  <si>
    <t>Health Care Central Supplies - 870</t>
  </si>
  <si>
    <t>Public Waiting - 880</t>
  </si>
  <si>
    <t>Staff On-Call Facility - 890</t>
  </si>
  <si>
    <t>Staff On-Call Facility Service - 895</t>
  </si>
  <si>
    <t>Sleep/Stdy without Toilet/Bath - 910</t>
  </si>
  <si>
    <t>Toilet/Bath - 919</t>
  </si>
  <si>
    <t>Sleep/Study with Toilet/Bath - 920</t>
  </si>
  <si>
    <t>Sleep/Study Service - 935</t>
  </si>
  <si>
    <t>Apartment - 950</t>
  </si>
  <si>
    <t>Apartment Service - 955</t>
  </si>
  <si>
    <t>House - 970</t>
  </si>
  <si>
    <t>Mens Public Rest Rooms - M10</t>
  </si>
  <si>
    <t>Unisex Restroom - U10</t>
  </si>
  <si>
    <t>Bridge/Tunnel - W01</t>
  </si>
  <si>
    <t>Elevator - W02</t>
  </si>
  <si>
    <t>Escalator - W03</t>
  </si>
  <si>
    <t>Loading Dock - W04</t>
  </si>
  <si>
    <t>Lobby - W05</t>
  </si>
  <si>
    <t>Public Corridor - W06</t>
  </si>
  <si>
    <t>Stairway - W07</t>
  </si>
  <si>
    <t>Womens' Public Rest Rooms - W10</t>
  </si>
  <si>
    <t>Circulation Area - WWW</t>
  </si>
  <si>
    <t>Custodial Supply Closet - X01</t>
  </si>
  <si>
    <t>Janitor Room - X02</t>
  </si>
  <si>
    <t>Public Rest Room - X03</t>
  </si>
  <si>
    <t>Trash Room - X04</t>
  </si>
  <si>
    <t>Building Service Area - XXX</t>
  </si>
  <si>
    <t>Central Utility Plant - Y01</t>
  </si>
  <si>
    <t>Fuel Room - Y02</t>
  </si>
  <si>
    <t>Shaft - Y03</t>
  </si>
  <si>
    <t>Utility/Mechanical Space - Y04</t>
  </si>
  <si>
    <t>Mechanical Area - YYY</t>
  </si>
  <si>
    <t>Structural Area - ZZZ</t>
  </si>
  <si>
    <t>A/E Study - STY</t>
  </si>
  <si>
    <t>Interior Finishes - ITF</t>
  </si>
  <si>
    <t>Henry Anderson</t>
  </si>
  <si>
    <t>Shannon Jones</t>
  </si>
  <si>
    <t>Project Type</t>
  </si>
  <si>
    <t>Space Type:</t>
  </si>
  <si>
    <t>Structure Comp.:</t>
  </si>
  <si>
    <t>OTHER PROJECT COSTS</t>
  </si>
  <si>
    <t>David MacLeod</t>
  </si>
  <si>
    <t>Jennifer Brasher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</si>
</sst>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6.5"/>
      <name val="Arial"/>
      <family val="2"/>
    </font>
    <font>
      <b/>
      <sz val="6.5"/>
      <name val="Arial"/>
      <family val="2"/>
    </font>
    <font>
      <u val="single"/>
      <sz val="6.5"/>
      <name val="Arial"/>
      <family val="2"/>
    </font>
    <font>
      <b/>
      <sz val="8"/>
      <name val="Arial"/>
      <family val="2"/>
    </font>
    <font>
      <sz val="6.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9"/>
      <name val="Tahom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10"/>
      <color indexed="8"/>
      <name val="Arial"/>
      <family val="2"/>
    </font>
    <font>
      <sz val="6.5"/>
      <color indexed="10"/>
      <name val="Arial"/>
      <family val="2"/>
    </font>
    <font>
      <sz val="6.5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FF0000"/>
      <name val="Arial"/>
      <family val="2"/>
    </font>
    <font>
      <sz val="6.5"/>
      <color rgb="FFFF0000"/>
      <name val="Arial"/>
      <family val="2"/>
    </font>
    <font>
      <sz val="6.5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164" fontId="3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164" fontId="3" fillId="35" borderId="11" xfId="0" applyNumberFormat="1" applyFont="1" applyFill="1" applyBorder="1" applyAlignment="1" applyProtection="1">
      <alignment horizontal="center"/>
      <protection/>
    </xf>
    <xf numFmtId="164" fontId="3" fillId="35" borderId="12" xfId="0" applyNumberFormat="1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 horizontal="center"/>
      <protection/>
    </xf>
    <xf numFmtId="164" fontId="3" fillId="35" borderId="14" xfId="0" applyNumberFormat="1" applyFont="1" applyFill="1" applyBorder="1" applyAlignment="1" applyProtection="1">
      <alignment horizontal="center" wrapText="1"/>
      <protection/>
    </xf>
    <xf numFmtId="0" fontId="3" fillId="35" borderId="14" xfId="0" applyFont="1" applyFill="1" applyBorder="1" applyAlignment="1" applyProtection="1">
      <alignment horizontal="center"/>
      <protection/>
    </xf>
    <xf numFmtId="164" fontId="3" fillId="35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right"/>
      <protection/>
    </xf>
    <xf numFmtId="0" fontId="2" fillId="35" borderId="18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 horizontal="right"/>
      <protection/>
    </xf>
    <xf numFmtId="0" fontId="49" fillId="0" borderId="0" xfId="0" applyFont="1" applyBorder="1" applyAlignment="1" applyProtection="1">
      <alignment/>
      <protection/>
    </xf>
    <xf numFmtId="0" fontId="2" fillId="36" borderId="18" xfId="0" applyFont="1" applyFill="1" applyBorder="1" applyAlignment="1" applyProtection="1">
      <alignment/>
      <protection/>
    </xf>
    <xf numFmtId="0" fontId="2" fillId="36" borderId="19" xfId="0" applyFont="1" applyFill="1" applyBorder="1" applyAlignment="1" applyProtection="1">
      <alignment/>
      <protection/>
    </xf>
    <xf numFmtId="0" fontId="8" fillId="36" borderId="10" xfId="0" applyFont="1" applyFill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164" fontId="2" fillId="0" borderId="2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3" fillId="35" borderId="17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64" fontId="2" fillId="0" borderId="17" xfId="0" applyNumberFormat="1" applyFont="1" applyBorder="1" applyAlignment="1" applyProtection="1">
      <alignment horizontal="right"/>
      <protection/>
    </xf>
    <xf numFmtId="164" fontId="50" fillId="0" borderId="14" xfId="0" applyNumberFormat="1" applyFont="1" applyBorder="1" applyAlignment="1" applyProtection="1">
      <alignment horizontal="right"/>
      <protection/>
    </xf>
    <xf numFmtId="164" fontId="2" fillId="0" borderId="14" xfId="0" applyNumberFormat="1" applyFont="1" applyBorder="1" applyAlignment="1" applyProtection="1">
      <alignment horizontal="right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164" fontId="2" fillId="0" borderId="16" xfId="0" applyNumberFormat="1" applyFont="1" applyBorder="1" applyAlignment="1" applyProtection="1">
      <alignment horizontal="right"/>
      <protection/>
    </xf>
    <xf numFmtId="164" fontId="3" fillId="33" borderId="18" xfId="0" applyNumberFormat="1" applyFont="1" applyFill="1" applyBorder="1" applyAlignment="1" applyProtection="1">
      <alignment horizontal="right"/>
      <protection/>
    </xf>
    <xf numFmtId="164" fontId="3" fillId="33" borderId="21" xfId="0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Fill="1" applyBorder="1" applyAlignment="1" applyProtection="1">
      <alignment horizontal="right"/>
      <protection/>
    </xf>
    <xf numFmtId="164" fontId="3" fillId="33" borderId="16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5" borderId="18" xfId="0" applyNumberFormat="1" applyFont="1" applyFill="1" applyBorder="1" applyAlignment="1" applyProtection="1">
      <alignment horizontal="right"/>
      <protection/>
    </xf>
    <xf numFmtId="164" fontId="3" fillId="35" borderId="21" xfId="0" applyNumberFormat="1" applyFont="1" applyFill="1" applyBorder="1" applyAlignment="1" applyProtection="1">
      <alignment horizontal="right"/>
      <protection/>
    </xf>
    <xf numFmtId="164" fontId="8" fillId="36" borderId="18" xfId="0" applyNumberFormat="1" applyFont="1" applyFill="1" applyBorder="1" applyAlignment="1" applyProtection="1">
      <alignment horizontal="right"/>
      <protection/>
    </xf>
    <xf numFmtId="164" fontId="8" fillId="36" borderId="21" xfId="0" applyNumberFormat="1" applyFont="1" applyFill="1" applyBorder="1" applyAlignment="1" applyProtection="1">
      <alignment horizontal="right"/>
      <protection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0" fontId="0" fillId="0" borderId="0" xfId="0" applyNumberFormat="1" applyAlignment="1" applyProtection="1">
      <alignment horizontal="center"/>
      <protection/>
    </xf>
    <xf numFmtId="164" fontId="2" fillId="0" borderId="16" xfId="0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64" fontId="51" fillId="0" borderId="16" xfId="0" applyNumberFormat="1" applyFont="1" applyBorder="1" applyAlignment="1" applyProtection="1">
      <alignment horizontal="right"/>
      <protection/>
    </xf>
    <xf numFmtId="164" fontId="5" fillId="0" borderId="0" xfId="0" applyNumberFormat="1" applyFont="1" applyBorder="1" applyAlignment="1" applyProtection="1">
      <alignment horizontal="left"/>
      <protection/>
    </xf>
    <xf numFmtId="164" fontId="5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/>
    </xf>
    <xf numFmtId="164" fontId="5" fillId="0" borderId="0" xfId="0" applyNumberFormat="1" applyFont="1" applyAlignment="1" applyProtection="1">
      <alignment horizontal="left"/>
      <protection/>
    </xf>
    <xf numFmtId="0" fontId="3" fillId="35" borderId="22" xfId="0" applyFont="1" applyFill="1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center" vertical="top"/>
      <protection/>
    </xf>
    <xf numFmtId="0" fontId="3" fillId="35" borderId="12" xfId="0" applyFont="1" applyFill="1" applyBorder="1" applyAlignment="1" applyProtection="1">
      <alignment horizontal="center" vertical="top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3" fillId="35" borderId="17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35" borderId="23" xfId="0" applyFont="1" applyFill="1" applyBorder="1" applyAlignment="1" applyProtection="1">
      <alignment horizontal="center"/>
      <protection/>
    </xf>
    <xf numFmtId="0" fontId="3" fillId="35" borderId="20" xfId="0" applyFont="1" applyFill="1" applyBorder="1" applyAlignment="1" applyProtection="1">
      <alignment horizontal="center"/>
      <protection/>
    </xf>
    <xf numFmtId="0" fontId="3" fillId="35" borderId="24" xfId="0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3"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strike val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115"/>
  <sheetViews>
    <sheetView tabSelected="1" zoomScaleSheetLayoutView="115" zoomScalePageLayoutView="0" workbookViewId="0" topLeftCell="A1">
      <selection activeCell="B29" sqref="B29:D29"/>
    </sheetView>
  </sheetViews>
  <sheetFormatPr defaultColWidth="9.140625" defaultRowHeight="7.5" customHeight="1"/>
  <cols>
    <col min="1" max="1" width="3.7109375" style="7" customWidth="1"/>
    <col min="2" max="2" width="12.7109375" style="7" customWidth="1"/>
    <col min="3" max="3" width="15.7109375" style="7" customWidth="1"/>
    <col min="4" max="4" width="30.7109375" style="7" customWidth="1"/>
    <col min="5" max="6" width="15.7109375" style="6" customWidth="1"/>
    <col min="7" max="7" width="15.7109375" style="7" customWidth="1"/>
    <col min="8" max="8" width="15.7109375" style="36" customWidth="1"/>
    <col min="9" max="9" width="15.7109375" style="7" customWidth="1"/>
    <col min="10" max="16384" width="9.140625" style="7" customWidth="1"/>
  </cols>
  <sheetData>
    <row r="2" spans="1:11" ht="12.75" customHeight="1">
      <c r="A2" s="105" t="s">
        <v>3</v>
      </c>
      <c r="B2" s="105"/>
      <c r="C2" s="101"/>
      <c r="D2" s="101"/>
      <c r="E2" s="97"/>
      <c r="F2" s="97"/>
      <c r="G2" s="11"/>
      <c r="H2" s="8" t="s">
        <v>17</v>
      </c>
      <c r="I2" s="98"/>
      <c r="K2" s="9"/>
    </row>
    <row r="3" spans="1:10" s="10" customFormat="1" ht="11.25" customHeight="1">
      <c r="A3" s="105" t="s">
        <v>178</v>
      </c>
      <c r="B3" s="105"/>
      <c r="C3" s="101"/>
      <c r="D3" s="101"/>
      <c r="E3" s="95" t="s">
        <v>31</v>
      </c>
      <c r="F3" s="104">
        <f>(LEFT($C$5,3)&amp;RIGHT($F$4,3)&amp;RIGHT($F$5,3)&amp;(SUBSTITUTE($C$4," ",""))&amp;(IF($I$5="","","WO"&amp;$I$5)))</f>
      </c>
      <c r="G3" s="104"/>
      <c r="H3" s="8" t="s">
        <v>15</v>
      </c>
      <c r="I3" s="98"/>
      <c r="J3" s="9">
        <f>LEN(F3)</f>
        <v>0</v>
      </c>
    </row>
    <row r="4" spans="1:9" ht="11.25" customHeight="1">
      <c r="A4" s="105" t="s">
        <v>18</v>
      </c>
      <c r="B4" s="105"/>
      <c r="C4" s="101"/>
      <c r="D4" s="101"/>
      <c r="E4" s="96" t="s">
        <v>357</v>
      </c>
      <c r="F4" s="101"/>
      <c r="G4" s="101"/>
      <c r="H4" s="8" t="s">
        <v>16</v>
      </c>
      <c r="I4" s="98"/>
    </row>
    <row r="5" spans="1:9" ht="11.25" customHeight="1">
      <c r="A5" s="104" t="s">
        <v>19</v>
      </c>
      <c r="B5" s="104"/>
      <c r="C5" s="101"/>
      <c r="D5" s="101"/>
      <c r="E5" s="96" t="s">
        <v>356</v>
      </c>
      <c r="F5" s="101"/>
      <c r="G5" s="101"/>
      <c r="H5" s="8" t="s">
        <v>32</v>
      </c>
      <c r="I5" s="99"/>
    </row>
    <row r="6" spans="1:9" ht="3" customHeight="1">
      <c r="A6" s="11"/>
      <c r="B6" s="12"/>
      <c r="C6" s="11"/>
      <c r="D6" s="11"/>
      <c r="E6" s="13"/>
      <c r="F6" s="13"/>
      <c r="H6" s="14"/>
      <c r="I6" s="11"/>
    </row>
    <row r="7" spans="1:9" ht="9" customHeight="1">
      <c r="A7" s="106" t="s">
        <v>205</v>
      </c>
      <c r="B7" s="107"/>
      <c r="C7" s="107"/>
      <c r="D7" s="108"/>
      <c r="E7" s="15" t="s">
        <v>26</v>
      </c>
      <c r="F7" s="16" t="s">
        <v>29</v>
      </c>
      <c r="G7" s="17" t="s">
        <v>28</v>
      </c>
      <c r="H7" s="18" t="s">
        <v>23</v>
      </c>
      <c r="I7" s="17" t="s">
        <v>33</v>
      </c>
    </row>
    <row r="8" spans="1:9" ht="9" customHeight="1">
      <c r="A8" s="109"/>
      <c r="B8" s="110"/>
      <c r="C8" s="110"/>
      <c r="D8" s="111"/>
      <c r="E8" s="19" t="s">
        <v>204</v>
      </c>
      <c r="F8" s="65" t="s">
        <v>30</v>
      </c>
      <c r="G8" s="20" t="s">
        <v>27</v>
      </c>
      <c r="H8" s="64" t="s">
        <v>203</v>
      </c>
      <c r="I8" s="20" t="s">
        <v>34</v>
      </c>
    </row>
    <row r="9" spans="1:12" ht="9" customHeight="1">
      <c r="A9" s="113"/>
      <c r="B9" s="114"/>
      <c r="C9" s="114"/>
      <c r="D9" s="115"/>
      <c r="E9" s="21" t="s">
        <v>206</v>
      </c>
      <c r="F9" s="21" t="s">
        <v>207</v>
      </c>
      <c r="G9" s="21" t="s">
        <v>208</v>
      </c>
      <c r="H9" s="21" t="s">
        <v>209</v>
      </c>
      <c r="I9" s="21" t="s">
        <v>214</v>
      </c>
      <c r="L9" s="10"/>
    </row>
    <row r="10" spans="1:9" ht="9" customHeight="1">
      <c r="A10" s="22"/>
      <c r="B10" s="23"/>
      <c r="C10" s="23"/>
      <c r="D10" s="24"/>
      <c r="E10" s="70"/>
      <c r="F10" s="70"/>
      <c r="G10" s="67"/>
      <c r="H10" s="35"/>
      <c r="I10" s="69"/>
    </row>
    <row r="11" spans="1:12" ht="9" customHeight="1">
      <c r="A11" s="26" t="s">
        <v>6</v>
      </c>
      <c r="B11" s="23" t="s">
        <v>7</v>
      </c>
      <c r="C11" s="23"/>
      <c r="D11" s="27"/>
      <c r="E11" s="69"/>
      <c r="F11" s="69"/>
      <c r="G11" s="67"/>
      <c r="H11" s="35"/>
      <c r="I11" s="68"/>
      <c r="L11" s="10"/>
    </row>
    <row r="12" spans="1:9" ht="9" customHeight="1">
      <c r="A12" s="22"/>
      <c r="B12" s="23"/>
      <c r="C12" s="23"/>
      <c r="D12" s="27"/>
      <c r="E12" s="69"/>
      <c r="F12" s="69"/>
      <c r="G12" s="67"/>
      <c r="H12" s="35"/>
      <c r="I12" s="69"/>
    </row>
    <row r="13" spans="1:9" ht="9" customHeight="1">
      <c r="A13" s="28"/>
      <c r="B13" s="102"/>
      <c r="C13" s="102"/>
      <c r="D13" s="103"/>
      <c r="E13" s="81"/>
      <c r="F13" s="81"/>
      <c r="G13" s="82"/>
      <c r="H13" s="83"/>
      <c r="I13" s="69">
        <f>IF((F13+H13)=0,"",F13+H13)</f>
      </c>
    </row>
    <row r="14" spans="1:9" ht="9" customHeight="1">
      <c r="A14" s="28"/>
      <c r="B14" s="102"/>
      <c r="C14" s="102"/>
      <c r="D14" s="103"/>
      <c r="E14" s="81"/>
      <c r="F14" s="81"/>
      <c r="G14" s="82"/>
      <c r="H14" s="83"/>
      <c r="I14" s="69">
        <f>IF((F14+H14)=0,"",F14+H14)</f>
      </c>
    </row>
    <row r="15" spans="1:9" ht="9" customHeight="1">
      <c r="A15" s="28"/>
      <c r="B15" s="102"/>
      <c r="C15" s="102"/>
      <c r="D15" s="103"/>
      <c r="E15" s="81"/>
      <c r="F15" s="81"/>
      <c r="G15" s="82"/>
      <c r="H15" s="83"/>
      <c r="I15" s="69">
        <f>IF((F15+H15)=0,"",F15+H15)</f>
      </c>
    </row>
    <row r="16" spans="1:9" ht="9" customHeight="1">
      <c r="A16" s="28"/>
      <c r="B16" s="102"/>
      <c r="C16" s="102"/>
      <c r="D16" s="103"/>
      <c r="E16" s="81"/>
      <c r="F16" s="81"/>
      <c r="G16" s="82"/>
      <c r="H16" s="83"/>
      <c r="I16" s="69">
        <f>IF((F16+H16)=0,"",F16+H16)</f>
      </c>
    </row>
    <row r="17" spans="1:9" ht="9" customHeight="1">
      <c r="A17" s="28"/>
      <c r="B17" s="102"/>
      <c r="C17" s="102"/>
      <c r="D17" s="103"/>
      <c r="E17" s="81"/>
      <c r="F17" s="81"/>
      <c r="G17" s="82"/>
      <c r="H17" s="83"/>
      <c r="I17" s="69">
        <f>IF((F17+H17)=0,"",F17+H17)</f>
      </c>
    </row>
    <row r="18" spans="1:9" ht="9" customHeight="1">
      <c r="A18" s="28"/>
      <c r="B18" s="29"/>
      <c r="C18" s="29"/>
      <c r="D18" s="27"/>
      <c r="E18" s="71"/>
      <c r="F18" s="71"/>
      <c r="G18" s="69"/>
      <c r="H18" s="35"/>
      <c r="I18" s="69"/>
    </row>
    <row r="19" spans="1:9" ht="9" customHeight="1">
      <c r="A19" s="31"/>
      <c r="B19" s="32"/>
      <c r="C19" s="32"/>
      <c r="D19" s="1" t="s">
        <v>1</v>
      </c>
      <c r="E19" s="72">
        <f>SUM(E10:E18)</f>
        <v>0</v>
      </c>
      <c r="F19" s="72">
        <f>SUM(F10:F18)</f>
        <v>0</v>
      </c>
      <c r="G19" s="72">
        <f>SUM(G10:G18)</f>
        <v>0</v>
      </c>
      <c r="H19" s="72">
        <f>SUM(H10:H18)</f>
        <v>0</v>
      </c>
      <c r="I19" s="73">
        <f>SUM(I10:I18)</f>
        <v>0</v>
      </c>
    </row>
    <row r="20" spans="1:9" ht="9" customHeight="1">
      <c r="A20" s="28"/>
      <c r="B20" s="29"/>
      <c r="C20" s="29"/>
      <c r="D20" s="24"/>
      <c r="E20" s="71"/>
      <c r="F20" s="71"/>
      <c r="G20" s="69"/>
      <c r="H20" s="35"/>
      <c r="I20" s="69"/>
    </row>
    <row r="21" spans="1:9" ht="9" customHeight="1">
      <c r="A21" s="26" t="s">
        <v>11</v>
      </c>
      <c r="B21" s="66" t="s">
        <v>8</v>
      </c>
      <c r="C21" s="66"/>
      <c r="D21" s="33"/>
      <c r="E21" s="71"/>
      <c r="F21" s="71"/>
      <c r="G21" s="69"/>
      <c r="H21" s="35"/>
      <c r="I21" s="69"/>
    </row>
    <row r="22" spans="1:9" ht="9" customHeight="1">
      <c r="A22" s="28"/>
      <c r="B22" s="66"/>
      <c r="C22" s="66"/>
      <c r="D22" s="33"/>
      <c r="E22" s="71"/>
      <c r="F22" s="71"/>
      <c r="G22" s="69"/>
      <c r="H22" s="35"/>
      <c r="I22" s="69"/>
    </row>
    <row r="23" spans="1:9" ht="9" customHeight="1">
      <c r="A23" s="28"/>
      <c r="B23" s="102"/>
      <c r="C23" s="102"/>
      <c r="D23" s="103"/>
      <c r="E23" s="81"/>
      <c r="F23" s="81"/>
      <c r="G23" s="82"/>
      <c r="H23" s="83"/>
      <c r="I23" s="69">
        <f aca="true" t="shared" si="0" ref="I23:I32">IF((F23+H23)=0,"",F23+H23)</f>
      </c>
    </row>
    <row r="24" spans="1:9" ht="9" customHeight="1">
      <c r="A24" s="28"/>
      <c r="B24" s="102"/>
      <c r="C24" s="102"/>
      <c r="D24" s="103"/>
      <c r="E24" s="81"/>
      <c r="F24" s="81"/>
      <c r="G24" s="82"/>
      <c r="H24" s="83"/>
      <c r="I24" s="69">
        <f t="shared" si="0"/>
      </c>
    </row>
    <row r="25" spans="1:9" ht="9" customHeight="1">
      <c r="A25" s="28"/>
      <c r="B25" s="102"/>
      <c r="C25" s="102"/>
      <c r="D25" s="103"/>
      <c r="E25" s="81"/>
      <c r="F25" s="81"/>
      <c r="G25" s="82"/>
      <c r="H25" s="83"/>
      <c r="I25" s="69">
        <f t="shared" si="0"/>
      </c>
    </row>
    <row r="26" spans="1:9" ht="9" customHeight="1">
      <c r="A26" s="28"/>
      <c r="B26" s="102"/>
      <c r="C26" s="102"/>
      <c r="D26" s="103"/>
      <c r="E26" s="81"/>
      <c r="F26" s="81"/>
      <c r="G26" s="82"/>
      <c r="H26" s="83"/>
      <c r="I26" s="69">
        <f t="shared" si="0"/>
      </c>
    </row>
    <row r="27" spans="1:9" ht="9" customHeight="1">
      <c r="A27" s="28"/>
      <c r="B27" s="102"/>
      <c r="C27" s="102"/>
      <c r="D27" s="103"/>
      <c r="E27" s="81"/>
      <c r="F27" s="81"/>
      <c r="G27" s="82"/>
      <c r="H27" s="83"/>
      <c r="I27" s="69">
        <f t="shared" si="0"/>
      </c>
    </row>
    <row r="28" spans="1:9" ht="9" customHeight="1">
      <c r="A28" s="28"/>
      <c r="B28" s="102"/>
      <c r="C28" s="102"/>
      <c r="D28" s="103"/>
      <c r="E28" s="81"/>
      <c r="F28" s="81"/>
      <c r="G28" s="82"/>
      <c r="H28" s="83"/>
      <c r="I28" s="69">
        <f t="shared" si="0"/>
      </c>
    </row>
    <row r="29" spans="1:9" ht="9" customHeight="1">
      <c r="A29" s="28"/>
      <c r="B29" s="102"/>
      <c r="C29" s="102"/>
      <c r="D29" s="103"/>
      <c r="E29" s="81"/>
      <c r="F29" s="81"/>
      <c r="G29" s="82"/>
      <c r="H29" s="83"/>
      <c r="I29" s="69">
        <f t="shared" si="0"/>
      </c>
    </row>
    <row r="30" spans="1:9" ht="9" customHeight="1">
      <c r="A30" s="28"/>
      <c r="B30" s="102"/>
      <c r="C30" s="102"/>
      <c r="D30" s="103"/>
      <c r="E30" s="81"/>
      <c r="F30" s="81"/>
      <c r="G30" s="82"/>
      <c r="H30" s="83"/>
      <c r="I30" s="69">
        <f t="shared" si="0"/>
      </c>
    </row>
    <row r="31" spans="1:9" ht="9" customHeight="1">
      <c r="A31" s="28"/>
      <c r="B31" s="102"/>
      <c r="C31" s="102"/>
      <c r="D31" s="103"/>
      <c r="E31" s="81"/>
      <c r="F31" s="81"/>
      <c r="G31" s="82"/>
      <c r="H31" s="83"/>
      <c r="I31" s="69">
        <f t="shared" si="0"/>
      </c>
    </row>
    <row r="32" spans="1:9" ht="9" customHeight="1">
      <c r="A32" s="28"/>
      <c r="B32" s="102"/>
      <c r="C32" s="102"/>
      <c r="D32" s="103"/>
      <c r="E32" s="81"/>
      <c r="F32" s="81"/>
      <c r="G32" s="82"/>
      <c r="H32" s="83"/>
      <c r="I32" s="69">
        <f t="shared" si="0"/>
      </c>
    </row>
    <row r="33" spans="1:9" ht="8.25" customHeight="1">
      <c r="A33" s="28"/>
      <c r="B33" s="29"/>
      <c r="C33" s="29"/>
      <c r="D33" s="27"/>
      <c r="E33" s="71"/>
      <c r="F33" s="71"/>
      <c r="G33" s="69"/>
      <c r="H33" s="35"/>
      <c r="I33" s="69"/>
    </row>
    <row r="34" spans="1:9" ht="8.25" customHeight="1">
      <c r="A34" s="31"/>
      <c r="B34" s="32"/>
      <c r="C34" s="32"/>
      <c r="D34" s="1" t="s">
        <v>1</v>
      </c>
      <c r="E34" s="72">
        <f>SUM(E20:E33)</f>
        <v>0</v>
      </c>
      <c r="F34" s="72">
        <f>SUM(F20:F33)</f>
        <v>0</v>
      </c>
      <c r="G34" s="72">
        <f>SUM(G20:G33)</f>
        <v>0</v>
      </c>
      <c r="H34" s="72">
        <f>SUM(H20:H33)</f>
        <v>0</v>
      </c>
      <c r="I34" s="73">
        <f>SUM(I20:I33)</f>
        <v>0</v>
      </c>
    </row>
    <row r="35" spans="1:9" ht="8.25" customHeight="1">
      <c r="A35" s="28"/>
      <c r="B35" s="29"/>
      <c r="C35" s="29"/>
      <c r="D35" s="27"/>
      <c r="E35" s="71"/>
      <c r="F35" s="71"/>
      <c r="G35" s="69"/>
      <c r="H35" s="35"/>
      <c r="I35" s="69"/>
    </row>
    <row r="36" spans="1:9" ht="8.25" customHeight="1">
      <c r="A36" s="26" t="s">
        <v>12</v>
      </c>
      <c r="B36" s="23" t="s">
        <v>358</v>
      </c>
      <c r="C36" s="23"/>
      <c r="D36" s="37"/>
      <c r="E36" s="71" t="s">
        <v>0</v>
      </c>
      <c r="F36" s="71"/>
      <c r="G36" s="69" t="s">
        <v>0</v>
      </c>
      <c r="H36" s="35"/>
      <c r="I36" s="69"/>
    </row>
    <row r="37" spans="1:9" ht="8.25" customHeight="1">
      <c r="A37" s="28"/>
      <c r="B37" s="23"/>
      <c r="C37" s="23"/>
      <c r="D37" s="37"/>
      <c r="E37" s="71"/>
      <c r="F37" s="71"/>
      <c r="G37" s="69"/>
      <c r="H37" s="35"/>
      <c r="I37" s="69"/>
    </row>
    <row r="38" spans="1:9" ht="9" customHeight="1">
      <c r="A38" s="28"/>
      <c r="B38" s="102"/>
      <c r="C38" s="102"/>
      <c r="D38" s="103"/>
      <c r="E38" s="81"/>
      <c r="F38" s="81"/>
      <c r="G38" s="82"/>
      <c r="H38" s="83"/>
      <c r="I38" s="69">
        <f>IF((F38+H38)=0,"",F38+H38)</f>
      </c>
    </row>
    <row r="39" spans="1:9" ht="9" customHeight="1">
      <c r="A39" s="28"/>
      <c r="B39" s="102"/>
      <c r="C39" s="102"/>
      <c r="D39" s="103"/>
      <c r="E39" s="81"/>
      <c r="F39" s="81"/>
      <c r="G39" s="82"/>
      <c r="H39" s="83"/>
      <c r="I39" s="69">
        <f>IF((F39+H39)=0,"",F39+H39)</f>
      </c>
    </row>
    <row r="40" spans="1:9" ht="9" customHeight="1">
      <c r="A40" s="28"/>
      <c r="B40" s="102"/>
      <c r="C40" s="102"/>
      <c r="D40" s="103"/>
      <c r="E40" s="81"/>
      <c r="F40" s="81"/>
      <c r="G40" s="82"/>
      <c r="H40" s="83"/>
      <c r="I40" s="69">
        <f>IF((F40+H40)=0,"",F40+H40)</f>
      </c>
    </row>
    <row r="41" spans="1:9" ht="9" customHeight="1">
      <c r="A41" s="28"/>
      <c r="B41" s="102"/>
      <c r="C41" s="102"/>
      <c r="D41" s="103"/>
      <c r="E41" s="81"/>
      <c r="F41" s="81"/>
      <c r="G41" s="82"/>
      <c r="H41" s="83"/>
      <c r="I41" s="69">
        <f>IF((F41+H41)=0,"",F41+H41)</f>
      </c>
    </row>
    <row r="42" spans="1:9" ht="9" customHeight="1">
      <c r="A42" s="28"/>
      <c r="B42" s="102"/>
      <c r="C42" s="102"/>
      <c r="D42" s="103"/>
      <c r="E42" s="81"/>
      <c r="F42" s="81"/>
      <c r="G42" s="82"/>
      <c r="H42" s="83"/>
      <c r="I42" s="69">
        <f>IF((F42+H42)=0,"",F42+H42)</f>
      </c>
    </row>
    <row r="43" spans="1:9" ht="8.25" customHeight="1">
      <c r="A43" s="28"/>
      <c r="B43" s="29"/>
      <c r="C43" s="29"/>
      <c r="D43" s="27"/>
      <c r="E43" s="71"/>
      <c r="F43" s="71"/>
      <c r="G43" s="69"/>
      <c r="H43" s="35"/>
      <c r="I43" s="69"/>
    </row>
    <row r="44" spans="1:9" ht="8.25" customHeight="1">
      <c r="A44" s="31"/>
      <c r="B44" s="32"/>
      <c r="C44" s="32"/>
      <c r="D44" s="1" t="s">
        <v>1</v>
      </c>
      <c r="E44" s="72">
        <f>SUM(E35:E43)</f>
        <v>0</v>
      </c>
      <c r="F44" s="72">
        <f>SUM(F35:F43)</f>
        <v>0</v>
      </c>
      <c r="G44" s="72">
        <f>SUM(G35:G43)</f>
        <v>0</v>
      </c>
      <c r="H44" s="72">
        <f>SUM(H35:H43)</f>
        <v>0</v>
      </c>
      <c r="I44" s="73">
        <f>SUM(I35:I43)</f>
        <v>0</v>
      </c>
    </row>
    <row r="45" spans="1:9" ht="8.25" customHeight="1">
      <c r="A45" s="28"/>
      <c r="B45" s="29"/>
      <c r="C45" s="29"/>
      <c r="D45" s="38"/>
      <c r="E45" s="75"/>
      <c r="F45" s="75"/>
      <c r="G45" s="76"/>
      <c r="H45" s="5"/>
      <c r="I45" s="76"/>
    </row>
    <row r="46" spans="1:9" ht="8.25" customHeight="1">
      <c r="A46" s="39"/>
      <c r="B46" s="40"/>
      <c r="C46" s="40"/>
      <c r="D46" s="41" t="s">
        <v>20</v>
      </c>
      <c r="E46" s="77">
        <f>SUM(E19,E34,E44)</f>
        <v>0</v>
      </c>
      <c r="F46" s="77">
        <f>SUM(F19,F34,F44)</f>
        <v>0</v>
      </c>
      <c r="G46" s="78">
        <f>SUM(G19,G34,G44)</f>
        <v>0</v>
      </c>
      <c r="H46" s="78">
        <f>SUM(H19,H34,H44)</f>
        <v>0</v>
      </c>
      <c r="I46" s="78">
        <f>SUM(I19,I34,I44)</f>
        <v>0</v>
      </c>
    </row>
    <row r="47" spans="1:9" ht="8.25" customHeight="1">
      <c r="A47" s="28"/>
      <c r="B47" s="29"/>
      <c r="C47" s="29"/>
      <c r="D47" s="27"/>
      <c r="E47" s="71"/>
      <c r="F47" s="71"/>
      <c r="G47" s="69"/>
      <c r="H47" s="35"/>
      <c r="I47" s="69"/>
    </row>
    <row r="48" spans="1:9" ht="8.25" customHeight="1">
      <c r="A48" s="26" t="s">
        <v>13</v>
      </c>
      <c r="B48" s="112" t="s">
        <v>210</v>
      </c>
      <c r="C48" s="112"/>
      <c r="D48" s="27"/>
      <c r="E48" s="81"/>
      <c r="F48" s="81"/>
      <c r="G48" s="81"/>
      <c r="H48" s="81"/>
      <c r="I48" s="69">
        <f>IF((F48+H48)=0,"",F48+H48)</f>
      </c>
    </row>
    <row r="49" spans="1:9" ht="8.25" customHeight="1">
      <c r="A49" s="28"/>
      <c r="B49" s="29"/>
      <c r="C49" s="29"/>
      <c r="D49" s="37"/>
      <c r="E49" s="71"/>
      <c r="F49" s="71"/>
      <c r="G49" s="69"/>
      <c r="H49" s="35"/>
      <c r="I49" s="69"/>
    </row>
    <row r="50" spans="1:9" ht="8.25" customHeight="1">
      <c r="A50" s="39"/>
      <c r="B50" s="40"/>
      <c r="C50" s="40"/>
      <c r="D50" s="41" t="s">
        <v>21</v>
      </c>
      <c r="E50" s="77">
        <f>SUM(E46:E49)</f>
        <v>0</v>
      </c>
      <c r="F50" s="77">
        <f>SUM(F46:F49)</f>
        <v>0</v>
      </c>
      <c r="G50" s="78">
        <f>SUM(G46:G49)</f>
        <v>0</v>
      </c>
      <c r="H50" s="78">
        <f>SUM(H46:H49)</f>
        <v>0</v>
      </c>
      <c r="I50" s="78">
        <f>SUM(I46:I49)</f>
        <v>0</v>
      </c>
    </row>
    <row r="51" spans="1:9" ht="8.25" customHeight="1">
      <c r="A51" s="28"/>
      <c r="B51" s="29"/>
      <c r="C51" s="29"/>
      <c r="D51" s="37"/>
      <c r="E51" s="71"/>
      <c r="F51" s="71"/>
      <c r="G51" s="69"/>
      <c r="H51" s="35"/>
      <c r="I51" s="69"/>
    </row>
    <row r="52" spans="1:9" ht="8.25" customHeight="1">
      <c r="A52" s="26" t="s">
        <v>14</v>
      </c>
      <c r="B52" s="23" t="s">
        <v>9</v>
      </c>
      <c r="C52" s="23"/>
      <c r="D52" s="27"/>
      <c r="E52" s="71"/>
      <c r="F52" s="71"/>
      <c r="G52" s="69"/>
      <c r="H52" s="35"/>
      <c r="I52" s="69"/>
    </row>
    <row r="53" spans="1:9" ht="8.25" customHeight="1">
      <c r="A53" s="28"/>
      <c r="B53" s="23"/>
      <c r="C53" s="23"/>
      <c r="D53" s="27"/>
      <c r="E53" s="71"/>
      <c r="F53" s="71"/>
      <c r="G53" s="69"/>
      <c r="H53" s="35"/>
      <c r="I53" s="69"/>
    </row>
    <row r="54" spans="1:9" ht="8.25" customHeight="1">
      <c r="A54" s="28"/>
      <c r="B54" s="29" t="s">
        <v>10</v>
      </c>
      <c r="C54" s="29"/>
      <c r="D54" s="27"/>
      <c r="E54" s="81"/>
      <c r="F54" s="81"/>
      <c r="G54" s="81"/>
      <c r="H54" s="81"/>
      <c r="I54" s="69">
        <f>F54+H54</f>
        <v>0</v>
      </c>
    </row>
    <row r="55" spans="1:11" ht="8.25" customHeight="1">
      <c r="A55" s="94"/>
      <c r="B55" s="29" t="s">
        <v>179</v>
      </c>
      <c r="C55" s="29"/>
      <c r="D55" s="27"/>
      <c r="E55" s="74">
        <f>IF(E46&gt;0,(E50*(IF($F$4="A/E Study - STY",Database!$G$7,IF($F$4="Infrastructure - INF",Database!$G$8,(IF(E46&gt;0,IF((E50)&lt;100000,Database!$G$4,IF((E50)&lt;500000,Database!$G$5,Database!$G$6)))))))),0)</f>
        <v>0</v>
      </c>
      <c r="F55" s="74">
        <f>IF(F46&gt;0,(F50*(IF($F$4="A/E Study - STY",Database!$G$7,IF($F$4="Infrastructure - INF",Database!$G$8,(IF(F46&gt;0,IF((F50)&lt;100000,Database!$G$4,IF((F50)&lt;500000,Database!$G$5,Database!$G$6)),0)))))),0)</f>
        <v>0</v>
      </c>
      <c r="G55" s="74">
        <f>IF(G46&gt;0,(G50*(IF($F$4="A/E Study - STY",Database!$G$7,IF($F$4="Infrastructure - INF",Database!$G$8,(IF(G46&gt;0,IF((G50)&lt;100000,Database!$G$4,IF((G50)&lt;500000,Database!$G$5,Database!$G$6)))))))),0)</f>
        <v>0</v>
      </c>
      <c r="H55" s="91">
        <f>IF(H50&gt;0,(H$50*(IF($F$4="A/E Study - STY",Database!$G$7,IF($F$4="Infrastructure - INF",Database!$G$8,IF(H46&gt;0,IF((H50+F50)&lt;100000,Database!$G$4,IF((H50+F50)&lt;500000,Database!$G$5,Database!$G$6)))))))-(F$55-(F$50*(IF(H46&gt;0,IF($F$4="A/E Study - STY",Database!$G$7,IF($F$4="Infrastructure - INF",Database!$G$8,IF((H50+F50)&lt;100000,Database!$G$4,IF((H50+F50)&lt;500000,Database!$G$5,Database!$G$6)))))))),0)</f>
        <v>0</v>
      </c>
      <c r="I55" s="74">
        <f>IF(I46&gt;0,(I50*(IF($F$4="A/E Study - STY",Database!$G$7,IF($F$4="Infrastructure - INF",Database!$G$8,(IF(I46&gt;0,IF((I50)&lt;100000,Database!$G$4,IF((I50)&lt;500000,Database!$G$5,Database!$G$6)))))))),0)</f>
        <v>0</v>
      </c>
      <c r="J55" s="92" t="e">
        <f>IF((I55/I50)=((SUM(H55,F55))/(SUM(H50,F50))),(IF($F$4="A/E Study - STY",Database!$G$7,IF($F$4="Infrastructure - INF",Database!$G$8,IF(I46&gt;0,IF(I50&lt;100000,0.06,IF(I50&lt;500000,0.05,0.03)))))),"ERROR")</f>
        <v>#DIV/0!</v>
      </c>
      <c r="K55" s="89"/>
    </row>
    <row r="56" spans="1:9" ht="8.25" customHeight="1">
      <c r="A56" s="28"/>
      <c r="B56" s="42" t="s">
        <v>212</v>
      </c>
      <c r="D56" s="27"/>
      <c r="E56" s="71"/>
      <c r="F56" s="71"/>
      <c r="G56" s="69"/>
      <c r="H56" s="35"/>
      <c r="I56" s="69"/>
    </row>
    <row r="57" spans="1:9" ht="8.25" customHeight="1">
      <c r="A57" s="28"/>
      <c r="B57" s="29"/>
      <c r="C57" s="29"/>
      <c r="D57" s="27"/>
      <c r="E57" s="71"/>
      <c r="F57" s="71"/>
      <c r="G57" s="69"/>
      <c r="H57" s="35"/>
      <c r="I57" s="69"/>
    </row>
    <row r="58" spans="1:9" ht="8.25" customHeight="1">
      <c r="A58" s="39"/>
      <c r="B58" s="40"/>
      <c r="C58" s="40"/>
      <c r="D58" s="41" t="s">
        <v>22</v>
      </c>
      <c r="E58" s="77">
        <f>SUM(E50:E57)</f>
        <v>0</v>
      </c>
      <c r="F58" s="77">
        <f>SUM(F50:F57)</f>
        <v>0</v>
      </c>
      <c r="G58" s="78">
        <f>SUM(G50:G57)</f>
        <v>0</v>
      </c>
      <c r="H58" s="78">
        <f>SUM(H50:H57)</f>
        <v>0</v>
      </c>
      <c r="I58" s="78">
        <f>SUM(I50:I57)</f>
        <v>0</v>
      </c>
    </row>
    <row r="59" spans="1:9" ht="9" customHeight="1">
      <c r="A59" s="28"/>
      <c r="B59" s="29"/>
      <c r="C59" s="29"/>
      <c r="D59" s="27"/>
      <c r="E59" s="71"/>
      <c r="F59" s="71"/>
      <c r="G59" s="69"/>
      <c r="H59" s="35"/>
      <c r="I59" s="69"/>
    </row>
    <row r="60" spans="1:9" ht="12.75">
      <c r="A60" s="43"/>
      <c r="B60" s="44"/>
      <c r="C60" s="44"/>
      <c r="D60" s="45" t="s">
        <v>4</v>
      </c>
      <c r="E60" s="79">
        <f>E58</f>
        <v>0</v>
      </c>
      <c r="F60" s="79">
        <f>F58</f>
        <v>0</v>
      </c>
      <c r="G60" s="80">
        <f>G58</f>
        <v>0</v>
      </c>
      <c r="H60" s="80">
        <f>H58</f>
        <v>0</v>
      </c>
      <c r="I60" s="80">
        <f>I58</f>
        <v>0</v>
      </c>
    </row>
    <row r="61" spans="8:9" ht="8.25" customHeight="1">
      <c r="H61" s="30"/>
      <c r="I61" s="29"/>
    </row>
    <row r="62" spans="1:8" s="29" customFormat="1" ht="9">
      <c r="A62" s="7"/>
      <c r="B62" s="7"/>
      <c r="C62" s="7"/>
      <c r="E62" s="46"/>
      <c r="F62" s="46"/>
      <c r="H62" s="47"/>
    </row>
    <row r="63" spans="5:9" s="29" customFormat="1" ht="9">
      <c r="E63" s="46"/>
      <c r="F63" s="46"/>
      <c r="H63" s="30"/>
      <c r="I63" s="23"/>
    </row>
    <row r="64" s="29" customFormat="1" ht="9">
      <c r="H64" s="30"/>
    </row>
    <row r="65" spans="1:8" s="29" customFormat="1" ht="9">
      <c r="A65" s="48"/>
      <c r="B65" s="48"/>
      <c r="C65" s="48"/>
      <c r="D65" s="48"/>
      <c r="E65" s="46"/>
      <c r="F65" s="49"/>
      <c r="G65" s="47"/>
      <c r="H65" s="34"/>
    </row>
    <row r="66" spans="1:9" s="29" customFormat="1" ht="12.75" customHeight="1">
      <c r="A66" s="100" t="str">
        <f>I4&amp;", Project Manager"</f>
        <v>, Project Manager</v>
      </c>
      <c r="B66" s="100"/>
      <c r="C66" s="100"/>
      <c r="D66" s="50" t="s">
        <v>211</v>
      </c>
      <c r="E66" s="51"/>
      <c r="F66" s="100" t="s">
        <v>5</v>
      </c>
      <c r="G66" s="100"/>
      <c r="H66" s="100"/>
      <c r="I66" s="63" t="s">
        <v>2</v>
      </c>
    </row>
    <row r="67" spans="5:9" s="29" customFormat="1" ht="9">
      <c r="E67" s="46"/>
      <c r="F67" s="46"/>
      <c r="G67" s="52"/>
      <c r="I67" s="46"/>
    </row>
    <row r="68" spans="5:9" s="29" customFormat="1" ht="9">
      <c r="E68" s="46"/>
      <c r="F68" s="46"/>
      <c r="G68" s="30"/>
      <c r="I68" s="46"/>
    </row>
    <row r="69" spans="5:9" s="29" customFormat="1" ht="9">
      <c r="E69" s="46"/>
      <c r="F69" s="46"/>
      <c r="G69" s="25"/>
      <c r="H69" s="66"/>
      <c r="I69" s="46"/>
    </row>
    <row r="70" spans="5:9" s="29" customFormat="1" ht="9">
      <c r="E70" s="46"/>
      <c r="F70" s="46"/>
      <c r="G70" s="53"/>
      <c r="I70" s="46"/>
    </row>
    <row r="71" s="29" customFormat="1" ht="9">
      <c r="G71" s="30"/>
    </row>
    <row r="72" spans="1:9" s="29" customFormat="1" ht="9">
      <c r="A72" s="48"/>
      <c r="B72" s="48"/>
      <c r="C72" s="48"/>
      <c r="D72" s="48"/>
      <c r="E72" s="46"/>
      <c r="F72" s="49"/>
      <c r="G72" s="52"/>
      <c r="I72" s="46"/>
    </row>
    <row r="73" spans="1:9" s="29" customFormat="1" ht="12.75" customHeight="1">
      <c r="A73" s="100" t="s">
        <v>25</v>
      </c>
      <c r="B73" s="100"/>
      <c r="C73" s="100"/>
      <c r="D73" s="50" t="s">
        <v>211</v>
      </c>
      <c r="E73" s="51"/>
      <c r="F73" s="100" t="s">
        <v>24</v>
      </c>
      <c r="G73" s="100"/>
      <c r="H73" s="100"/>
      <c r="I73" s="63" t="s">
        <v>2</v>
      </c>
    </row>
    <row r="74" spans="5:8" s="29" customFormat="1" ht="9" customHeight="1">
      <c r="E74" s="46"/>
      <c r="F74" s="46"/>
      <c r="H74" s="54"/>
    </row>
    <row r="75" spans="5:8" s="29" customFormat="1" ht="9">
      <c r="E75" s="46"/>
      <c r="F75" s="46"/>
      <c r="H75" s="30"/>
    </row>
    <row r="76" spans="5:8" s="29" customFormat="1" ht="9">
      <c r="E76" s="46"/>
      <c r="F76" s="46"/>
      <c r="H76" s="55"/>
    </row>
    <row r="77" spans="5:8" s="29" customFormat="1" ht="9">
      <c r="E77" s="46"/>
      <c r="F77" s="46"/>
      <c r="H77" s="54"/>
    </row>
    <row r="78" spans="5:8" s="29" customFormat="1" ht="9">
      <c r="E78" s="46"/>
      <c r="F78" s="46"/>
      <c r="H78" s="30"/>
    </row>
    <row r="79" spans="5:8" s="29" customFormat="1" ht="9">
      <c r="E79" s="46"/>
      <c r="F79" s="46"/>
      <c r="H79" s="47"/>
    </row>
    <row r="80" spans="5:9" s="29" customFormat="1" ht="9">
      <c r="E80" s="46"/>
      <c r="F80" s="46"/>
      <c r="H80" s="30"/>
      <c r="I80" s="56"/>
    </row>
    <row r="81" spans="5:9" s="29" customFormat="1" ht="9">
      <c r="E81" s="46"/>
      <c r="F81" s="46"/>
      <c r="H81" s="30"/>
      <c r="I81" s="56"/>
    </row>
    <row r="82" spans="5:9" s="29" customFormat="1" ht="9">
      <c r="E82" s="46"/>
      <c r="F82" s="46"/>
      <c r="H82" s="25"/>
      <c r="I82" s="56"/>
    </row>
    <row r="83" spans="5:9" s="29" customFormat="1" ht="9">
      <c r="E83" s="46"/>
      <c r="F83" s="46"/>
      <c r="H83" s="55"/>
      <c r="I83" s="56"/>
    </row>
    <row r="84" spans="5:9" s="29" customFormat="1" ht="7.5" customHeight="1">
      <c r="E84" s="46"/>
      <c r="F84" s="46"/>
      <c r="H84" s="57"/>
      <c r="I84" s="56"/>
    </row>
    <row r="85" spans="5:9" s="29" customFormat="1" ht="7.5" customHeight="1">
      <c r="E85" s="46"/>
      <c r="F85" s="46"/>
      <c r="H85" s="57"/>
      <c r="I85" s="56"/>
    </row>
    <row r="86" spans="5:9" s="29" customFormat="1" ht="7.5" customHeight="1">
      <c r="E86" s="46"/>
      <c r="F86" s="46"/>
      <c r="H86" s="58"/>
      <c r="I86" s="59"/>
    </row>
    <row r="87" spans="5:8" s="29" customFormat="1" ht="7.5" customHeight="1">
      <c r="E87" s="46"/>
      <c r="F87" s="46"/>
      <c r="H87" s="30"/>
    </row>
    <row r="88" spans="5:9" s="29" customFormat="1" ht="7.5" customHeight="1">
      <c r="E88" s="46"/>
      <c r="F88" s="46"/>
      <c r="H88" s="47"/>
      <c r="I88" s="60"/>
    </row>
    <row r="89" spans="5:8" s="29" customFormat="1" ht="7.5" customHeight="1">
      <c r="E89" s="46"/>
      <c r="F89" s="46"/>
      <c r="H89" s="30"/>
    </row>
    <row r="90" spans="5:9" s="29" customFormat="1" ht="7.5" customHeight="1">
      <c r="E90" s="46"/>
      <c r="F90" s="46"/>
      <c r="H90" s="47"/>
      <c r="I90" s="60"/>
    </row>
    <row r="91" spans="5:8" s="29" customFormat="1" ht="7.5" customHeight="1">
      <c r="E91" s="46"/>
      <c r="F91" s="46"/>
      <c r="H91" s="30"/>
    </row>
    <row r="92" spans="5:8" s="29" customFormat="1" ht="7.5" customHeight="1">
      <c r="E92" s="46"/>
      <c r="F92" s="46"/>
      <c r="H92" s="30"/>
    </row>
    <row r="93" spans="5:8" s="29" customFormat="1" ht="7.5" customHeight="1">
      <c r="E93" s="46"/>
      <c r="F93" s="46"/>
      <c r="H93" s="30"/>
    </row>
    <row r="94" spans="5:9" s="29" customFormat="1" ht="7.5" customHeight="1">
      <c r="E94" s="46"/>
      <c r="F94" s="46"/>
      <c r="H94" s="61"/>
      <c r="I94" s="62"/>
    </row>
    <row r="95" spans="5:8" s="29" customFormat="1" ht="7.5" customHeight="1">
      <c r="E95" s="46"/>
      <c r="F95" s="46"/>
      <c r="H95" s="47"/>
    </row>
    <row r="96" spans="5:8" s="29" customFormat="1" ht="7.5" customHeight="1">
      <c r="E96" s="46"/>
      <c r="F96" s="46"/>
      <c r="H96" s="30"/>
    </row>
    <row r="97" spans="5:8" s="29" customFormat="1" ht="7.5" customHeight="1">
      <c r="E97" s="46"/>
      <c r="F97" s="46"/>
      <c r="H97" s="30"/>
    </row>
    <row r="98" spans="5:8" s="29" customFormat="1" ht="7.5" customHeight="1">
      <c r="E98" s="46"/>
      <c r="F98" s="46"/>
      <c r="H98" s="30"/>
    </row>
    <row r="99" spans="5:8" s="29" customFormat="1" ht="7.5" customHeight="1">
      <c r="E99" s="46"/>
      <c r="F99" s="46"/>
      <c r="H99" s="30"/>
    </row>
    <row r="100" spans="5:8" s="29" customFormat="1" ht="7.5" customHeight="1">
      <c r="E100" s="46"/>
      <c r="F100" s="46"/>
      <c r="H100" s="30"/>
    </row>
    <row r="101" spans="5:8" s="29" customFormat="1" ht="7.5" customHeight="1">
      <c r="E101" s="46"/>
      <c r="F101" s="46"/>
      <c r="H101" s="30"/>
    </row>
    <row r="102" spans="5:8" s="29" customFormat="1" ht="7.5" customHeight="1">
      <c r="E102" s="46"/>
      <c r="F102" s="46"/>
      <c r="H102" s="30"/>
    </row>
    <row r="103" spans="5:8" s="29" customFormat="1" ht="7.5" customHeight="1">
      <c r="E103" s="46"/>
      <c r="F103" s="46"/>
      <c r="H103" s="47"/>
    </row>
    <row r="104" spans="5:8" s="29" customFormat="1" ht="7.5" customHeight="1">
      <c r="E104" s="46"/>
      <c r="F104" s="46"/>
      <c r="H104" s="47"/>
    </row>
    <row r="105" spans="5:8" s="29" customFormat="1" ht="7.5" customHeight="1">
      <c r="E105" s="46"/>
      <c r="F105" s="46"/>
      <c r="H105" s="30"/>
    </row>
    <row r="106" spans="5:8" s="29" customFormat="1" ht="7.5" customHeight="1">
      <c r="E106" s="46"/>
      <c r="F106" s="46"/>
      <c r="H106" s="30"/>
    </row>
    <row r="107" spans="5:8" s="29" customFormat="1" ht="7.5" customHeight="1">
      <c r="E107" s="46"/>
      <c r="F107" s="46"/>
      <c r="H107" s="30"/>
    </row>
    <row r="108" spans="5:8" s="29" customFormat="1" ht="7.5" customHeight="1">
      <c r="E108" s="46"/>
      <c r="F108" s="46"/>
      <c r="H108" s="30"/>
    </row>
    <row r="109" spans="5:8" s="29" customFormat="1" ht="7.5" customHeight="1">
      <c r="E109" s="46"/>
      <c r="F109" s="46"/>
      <c r="H109" s="30"/>
    </row>
    <row r="110" spans="5:8" s="29" customFormat="1" ht="7.5" customHeight="1">
      <c r="E110" s="46"/>
      <c r="F110" s="46"/>
      <c r="H110" s="30"/>
    </row>
    <row r="111" spans="5:8" s="29" customFormat="1" ht="7.5" customHeight="1">
      <c r="E111" s="46"/>
      <c r="F111" s="46"/>
      <c r="H111" s="30"/>
    </row>
    <row r="112" spans="5:8" s="29" customFormat="1" ht="7.5" customHeight="1">
      <c r="E112" s="46"/>
      <c r="F112" s="46"/>
      <c r="H112" s="30"/>
    </row>
    <row r="113" spans="5:8" s="29" customFormat="1" ht="7.5" customHeight="1">
      <c r="E113" s="46"/>
      <c r="F113" s="46"/>
      <c r="H113" s="30"/>
    </row>
    <row r="114" spans="5:8" s="29" customFormat="1" ht="7.5" customHeight="1">
      <c r="E114" s="46"/>
      <c r="F114" s="46"/>
      <c r="H114" s="30"/>
    </row>
    <row r="115" spans="5:8" s="29" customFormat="1" ht="7.5" customHeight="1">
      <c r="E115" s="46"/>
      <c r="F115" s="46"/>
      <c r="H115" s="30"/>
    </row>
  </sheetData>
  <sheetProtection/>
  <mergeCells count="39">
    <mergeCell ref="A66:C66"/>
    <mergeCell ref="A7:D7"/>
    <mergeCell ref="A8:D8"/>
    <mergeCell ref="B48:C48"/>
    <mergeCell ref="A9:D9"/>
    <mergeCell ref="C2:D2"/>
    <mergeCell ref="C3:D3"/>
    <mergeCell ref="C4:D4"/>
    <mergeCell ref="B17:D17"/>
    <mergeCell ref="B14:D14"/>
    <mergeCell ref="B30:D30"/>
    <mergeCell ref="B29:D29"/>
    <mergeCell ref="B28:D28"/>
    <mergeCell ref="B27:D27"/>
    <mergeCell ref="A2:B2"/>
    <mergeCell ref="A3:B3"/>
    <mergeCell ref="A4:B4"/>
    <mergeCell ref="A5:B5"/>
    <mergeCell ref="B13:D13"/>
    <mergeCell ref="B26:D26"/>
    <mergeCell ref="B25:D25"/>
    <mergeCell ref="B41:D41"/>
    <mergeCell ref="B24:D24"/>
    <mergeCell ref="B23:D23"/>
    <mergeCell ref="F3:G3"/>
    <mergeCell ref="F4:G4"/>
    <mergeCell ref="F5:G5"/>
    <mergeCell ref="B15:D15"/>
    <mergeCell ref="B32:D32"/>
    <mergeCell ref="F66:H66"/>
    <mergeCell ref="F73:H73"/>
    <mergeCell ref="A73:C73"/>
    <mergeCell ref="C5:D5"/>
    <mergeCell ref="B42:D42"/>
    <mergeCell ref="B40:D40"/>
    <mergeCell ref="B39:D39"/>
    <mergeCell ref="B38:D38"/>
    <mergeCell ref="B31:D31"/>
    <mergeCell ref="B16:D16"/>
  </mergeCells>
  <conditionalFormatting sqref="K2">
    <cfRule type="cellIs" priority="307" dxfId="27" operator="greaterThan" stopIfTrue="1">
      <formula>30</formula>
    </cfRule>
  </conditionalFormatting>
  <conditionalFormatting sqref="B17 E17:H17 B32 E32:H32 B42 E42:H42">
    <cfRule type="expression" priority="305" dxfId="0" stopIfTrue="1">
      <formula>CELL("protect",INDIRECT(ADDRESS(ROW(),COLUMN())))=0</formula>
    </cfRule>
  </conditionalFormatting>
  <conditionalFormatting sqref="J55">
    <cfRule type="cellIs" priority="299" dxfId="28" operator="notEqual" stopIfTrue="1">
      <formula>"ERROR"</formula>
    </cfRule>
    <cfRule type="cellIs" priority="300" dxfId="27" operator="equal" stopIfTrue="1">
      <formula>"ERROR"</formula>
    </cfRule>
  </conditionalFormatting>
  <conditionalFormatting sqref="J3">
    <cfRule type="cellIs" priority="297" dxfId="28" operator="lessThanOrEqual" stopIfTrue="1">
      <formula>30</formula>
    </cfRule>
    <cfRule type="cellIs" priority="298" dxfId="27" operator="greaterThan" stopIfTrue="1">
      <formula>30</formula>
    </cfRule>
  </conditionalFormatting>
  <conditionalFormatting sqref="F48">
    <cfRule type="expression" priority="282" dxfId="0" stopIfTrue="1">
      <formula>CELL("protect",INDIRECT(ADDRESS(ROW(),COLUMN())))=0</formula>
    </cfRule>
  </conditionalFormatting>
  <conditionalFormatting sqref="E48">
    <cfRule type="expression" priority="283" dxfId="0" stopIfTrue="1">
      <formula>CELL("protect",INDIRECT(ADDRESS(ROW(),COLUMN())))=0</formula>
    </cfRule>
  </conditionalFormatting>
  <conditionalFormatting sqref="H48">
    <cfRule type="expression" priority="280" dxfId="0" stopIfTrue="1">
      <formula>CELL("protect",INDIRECT(ADDRESS(ROW(),COLUMN())))=0</formula>
    </cfRule>
  </conditionalFormatting>
  <conditionalFormatting sqref="G48">
    <cfRule type="expression" priority="281" dxfId="0" stopIfTrue="1">
      <formula>CELL("protect",INDIRECT(ADDRESS(ROW(),COLUMN())))=0</formula>
    </cfRule>
  </conditionalFormatting>
  <conditionalFormatting sqref="A55">
    <cfRule type="expression" priority="276" dxfId="0" stopIfTrue="1">
      <formula>CELL("protect",INDIRECT(ADDRESS(ROW(),COLUMN())))=0</formula>
    </cfRule>
  </conditionalFormatting>
  <conditionalFormatting sqref="C2:C5">
    <cfRule type="expression" priority="274" dxfId="0" stopIfTrue="1">
      <formula>CELL("protect",INDIRECT(ADDRESS(ROW(),COLUMN())))=0</formula>
    </cfRule>
  </conditionalFormatting>
  <conditionalFormatting sqref="E54:H54">
    <cfRule type="expression" priority="275" dxfId="0" stopIfTrue="1">
      <formula>CELL("protect",INDIRECT(ADDRESS(ROW(),COLUMN())))=0</formula>
    </cfRule>
  </conditionalFormatting>
  <conditionalFormatting sqref="F4:F5">
    <cfRule type="expression" priority="273" dxfId="0" stopIfTrue="1">
      <formula>CELL("protect",INDIRECT(ADDRESS(ROW(),COLUMN())))=0</formula>
    </cfRule>
  </conditionalFormatting>
  <conditionalFormatting sqref="I2:I5">
    <cfRule type="expression" priority="272" dxfId="0" stopIfTrue="1">
      <formula>CELL("protect",INDIRECT(ADDRESS(ROW(),COLUMN())))=0</formula>
    </cfRule>
  </conditionalFormatting>
  <conditionalFormatting sqref="G60">
    <cfRule type="expression" priority="271" dxfId="17" stopIfTrue="1">
      <formula>$G$60&gt;$F$60</formula>
    </cfRule>
  </conditionalFormatting>
  <conditionalFormatting sqref="B41 E41:H41">
    <cfRule type="expression" priority="56" dxfId="0" stopIfTrue="1">
      <formula>CELL("protect",INDIRECT(ADDRESS(ROW(),COLUMN())))=0</formula>
    </cfRule>
  </conditionalFormatting>
  <conditionalFormatting sqref="B40 E40:H40">
    <cfRule type="expression" priority="55" dxfId="0" stopIfTrue="1">
      <formula>CELL("protect",INDIRECT(ADDRESS(ROW(),COLUMN())))=0</formula>
    </cfRule>
  </conditionalFormatting>
  <conditionalFormatting sqref="B39 E39:H39">
    <cfRule type="expression" priority="54" dxfId="0" stopIfTrue="1">
      <formula>CELL("protect",INDIRECT(ADDRESS(ROW(),COLUMN())))=0</formula>
    </cfRule>
  </conditionalFormatting>
  <conditionalFormatting sqref="B38 E38:H38">
    <cfRule type="expression" priority="53" dxfId="0" stopIfTrue="1">
      <formula>CELL("protect",INDIRECT(ADDRESS(ROW(),COLUMN())))=0</formula>
    </cfRule>
  </conditionalFormatting>
  <conditionalFormatting sqref="B31 E31:H31">
    <cfRule type="expression" priority="51" dxfId="0" stopIfTrue="1">
      <formula>CELL("protect",INDIRECT(ADDRESS(ROW(),COLUMN())))=0</formula>
    </cfRule>
  </conditionalFormatting>
  <conditionalFormatting sqref="B30 E30:H30">
    <cfRule type="expression" priority="50" dxfId="0" stopIfTrue="1">
      <formula>CELL("protect",INDIRECT(ADDRESS(ROW(),COLUMN())))=0</formula>
    </cfRule>
  </conditionalFormatting>
  <conditionalFormatting sqref="B29 E29:H29">
    <cfRule type="expression" priority="49" dxfId="0" stopIfTrue="1">
      <formula>CELL("protect",INDIRECT(ADDRESS(ROW(),COLUMN())))=0</formula>
    </cfRule>
  </conditionalFormatting>
  <conditionalFormatting sqref="B28 E28:H28">
    <cfRule type="expression" priority="48" dxfId="0" stopIfTrue="1">
      <formula>CELL("protect",INDIRECT(ADDRESS(ROW(),COLUMN())))=0</formula>
    </cfRule>
  </conditionalFormatting>
  <conditionalFormatting sqref="B27 E27:H27">
    <cfRule type="expression" priority="47" dxfId="0" stopIfTrue="1">
      <formula>CELL("protect",INDIRECT(ADDRESS(ROW(),COLUMN())))=0</formula>
    </cfRule>
  </conditionalFormatting>
  <conditionalFormatting sqref="B16 E16:H16">
    <cfRule type="expression" priority="46" dxfId="0" stopIfTrue="1">
      <formula>CELL("protect",INDIRECT(ADDRESS(ROW(),COLUMN())))=0</formula>
    </cfRule>
  </conditionalFormatting>
  <conditionalFormatting sqref="B15 E15:H15">
    <cfRule type="expression" priority="45" dxfId="0" stopIfTrue="1">
      <formula>CELL("protect",INDIRECT(ADDRESS(ROW(),COLUMN())))=0</formula>
    </cfRule>
  </conditionalFormatting>
  <conditionalFormatting sqref="B14 E14:H14">
    <cfRule type="expression" priority="44" dxfId="0" stopIfTrue="1">
      <formula>CELL("protect",INDIRECT(ADDRESS(ROW(),COLUMN())))=0</formula>
    </cfRule>
  </conditionalFormatting>
  <conditionalFormatting sqref="B13 E13:H13">
    <cfRule type="expression" priority="43" dxfId="0" stopIfTrue="1">
      <formula>CELL("protect",INDIRECT(ADDRESS(ROW(),COLUMN())))=0</formula>
    </cfRule>
  </conditionalFormatting>
  <conditionalFormatting sqref="B26 E26:H26">
    <cfRule type="expression" priority="42" dxfId="0" stopIfTrue="1">
      <formula>CELL("protect",INDIRECT(ADDRESS(ROW(),COLUMN())))=0</formula>
    </cfRule>
  </conditionalFormatting>
  <conditionalFormatting sqref="B25 E25:H25">
    <cfRule type="expression" priority="41" dxfId="0" stopIfTrue="1">
      <formula>CELL("protect",INDIRECT(ADDRESS(ROW(),COLUMN())))=0</formula>
    </cfRule>
  </conditionalFormatting>
  <conditionalFormatting sqref="B24 E24:H24">
    <cfRule type="expression" priority="40" dxfId="0" stopIfTrue="1">
      <formula>CELL("protect",INDIRECT(ADDRESS(ROW(),COLUMN())))=0</formula>
    </cfRule>
  </conditionalFormatting>
  <conditionalFormatting sqref="B23 E23:H23">
    <cfRule type="expression" priority="39" dxfId="0" stopIfTrue="1">
      <formula>CELL("protect",INDIRECT(ADDRESS(ROW(),COLUMN())))=0</formula>
    </cfRule>
  </conditionalFormatting>
  <dataValidations count="4">
    <dataValidation type="list" allowBlank="1" showInputMessage="1" showErrorMessage="1" sqref="C5">
      <formula1>UH_Building_No.</formula1>
    </dataValidation>
    <dataValidation type="list" allowBlank="1" showInputMessage="1" showErrorMessage="1" sqref="F4:G4">
      <formula1>WorkType</formula1>
    </dataValidation>
    <dataValidation type="list" allowBlank="1" showInputMessage="1" showErrorMessage="1" sqref="I4">
      <formula1>Project_Manager</formula1>
    </dataValidation>
    <dataValidation type="list" allowBlank="1" showInputMessage="1" showErrorMessage="1" sqref="F5:G5">
      <formula1>SpaceType</formula1>
    </dataValidation>
  </dataValidations>
  <printOptions horizontalCentered="1" verticalCentered="1"/>
  <pageMargins left="0" right="0" top="0.55" bottom="0.55" header="0.25" footer="0.25"/>
  <pageSetup fitToHeight="1" fitToWidth="1" horizontalDpi="300" verticalDpi="300" orientation="landscape" scale="84" r:id="rId3"/>
  <headerFooter alignWithMargins="0">
    <oddHeader>&amp;C&amp;"Century Gothic,Regular"UNIVERSITY of &amp;"Century Gothic,Bold"HOUSTON&amp;"Arial,Regular"
&amp;9Facilities Management - Project Control Budget&amp;Rrev. 05.15.2013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4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7.7109375" style="0" bestFit="1" customWidth="1"/>
    <col min="2" max="2" width="36.421875" style="0" bestFit="1" customWidth="1"/>
    <col min="3" max="3" width="35.00390625" style="0" bestFit="1" customWidth="1"/>
    <col min="4" max="4" width="35.00390625" style="0" customWidth="1"/>
    <col min="5" max="5" width="31.421875" style="0" bestFit="1" customWidth="1"/>
    <col min="6" max="6" width="14.8515625" style="0" customWidth="1"/>
  </cols>
  <sheetData>
    <row r="1" spans="1:7" s="93" customFormat="1" ht="12.75">
      <c r="A1" s="93" t="s">
        <v>177</v>
      </c>
      <c r="B1" s="93" t="s">
        <v>228</v>
      </c>
      <c r="C1" s="93" t="s">
        <v>213</v>
      </c>
      <c r="D1" s="93" t="s">
        <v>355</v>
      </c>
      <c r="E1" s="93" t="s">
        <v>187</v>
      </c>
      <c r="F1" s="116" t="s">
        <v>180</v>
      </c>
      <c r="G1" s="116"/>
    </row>
    <row r="2" spans="6:7" s="3" customFormat="1" ht="12.75">
      <c r="F2" s="93" t="s">
        <v>33</v>
      </c>
      <c r="G2" s="93" t="s">
        <v>181</v>
      </c>
    </row>
    <row r="3" s="4" customFormat="1" ht="12.75"/>
    <row r="4" spans="1:7" ht="12.75">
      <c r="A4" s="84" t="s">
        <v>35</v>
      </c>
      <c r="B4" s="86" t="s">
        <v>351</v>
      </c>
      <c r="C4" s="86" t="s">
        <v>238</v>
      </c>
      <c r="D4" s="86" t="s">
        <v>221</v>
      </c>
      <c r="E4" s="87" t="s">
        <v>188</v>
      </c>
      <c r="F4" s="87" t="s">
        <v>183</v>
      </c>
      <c r="G4" s="90">
        <v>0.06</v>
      </c>
    </row>
    <row r="5" spans="1:7" ht="12.75">
      <c r="A5" s="84" t="s">
        <v>36</v>
      </c>
      <c r="B5" s="87" t="s">
        <v>224</v>
      </c>
      <c r="C5" s="88" t="s">
        <v>239</v>
      </c>
      <c r="D5" s="88" t="s">
        <v>218</v>
      </c>
      <c r="E5" s="87" t="s">
        <v>189</v>
      </c>
      <c r="F5" s="87" t="s">
        <v>182</v>
      </c>
      <c r="G5" s="90">
        <v>0.05</v>
      </c>
    </row>
    <row r="6" spans="1:7" ht="12.75">
      <c r="A6" s="84" t="s">
        <v>37</v>
      </c>
      <c r="B6" s="87" t="s">
        <v>233</v>
      </c>
      <c r="C6" s="88" t="s">
        <v>272</v>
      </c>
      <c r="D6" s="88" t="s">
        <v>233</v>
      </c>
      <c r="E6" s="87" t="s">
        <v>190</v>
      </c>
      <c r="F6" s="87" t="s">
        <v>184</v>
      </c>
      <c r="G6" s="90">
        <v>0.03</v>
      </c>
    </row>
    <row r="7" spans="1:11" ht="12.75">
      <c r="A7" s="84" t="s">
        <v>38</v>
      </c>
      <c r="B7" s="85" t="s">
        <v>229</v>
      </c>
      <c r="C7" s="88" t="s">
        <v>273</v>
      </c>
      <c r="D7" s="88" t="s">
        <v>229</v>
      </c>
      <c r="E7" s="87" t="s">
        <v>359</v>
      </c>
      <c r="F7" s="87" t="s">
        <v>185</v>
      </c>
      <c r="G7" s="90">
        <v>0.06</v>
      </c>
      <c r="J7" s="2"/>
      <c r="K7" s="2"/>
    </row>
    <row r="8" spans="1:11" ht="12.75">
      <c r="A8" s="84" t="s">
        <v>39</v>
      </c>
      <c r="B8" s="87" t="s">
        <v>234</v>
      </c>
      <c r="C8" s="88" t="s">
        <v>326</v>
      </c>
      <c r="D8" s="88" t="s">
        <v>234</v>
      </c>
      <c r="E8" s="87" t="s">
        <v>360</v>
      </c>
      <c r="F8" s="87" t="s">
        <v>186</v>
      </c>
      <c r="G8" s="90">
        <v>0.05</v>
      </c>
      <c r="J8" s="2"/>
      <c r="K8" s="2"/>
    </row>
    <row r="9" spans="1:11" ht="12.75">
      <c r="A9" s="84" t="s">
        <v>40</v>
      </c>
      <c r="B9" s="85" t="s">
        <v>232</v>
      </c>
      <c r="C9" s="88" t="s">
        <v>327</v>
      </c>
      <c r="D9" s="88" t="s">
        <v>223</v>
      </c>
      <c r="E9" s="87" t="s">
        <v>353</v>
      </c>
      <c r="F9" s="84"/>
      <c r="G9" s="84"/>
      <c r="J9" s="2"/>
      <c r="K9" s="2"/>
    </row>
    <row r="10" spans="1:7" ht="12.75">
      <c r="A10" s="84" t="s">
        <v>41</v>
      </c>
      <c r="B10" s="87" t="s">
        <v>231</v>
      </c>
      <c r="C10" s="88" t="s">
        <v>260</v>
      </c>
      <c r="D10" s="88" t="s">
        <v>219</v>
      </c>
      <c r="E10" s="87" t="s">
        <v>191</v>
      </c>
      <c r="F10" s="84"/>
      <c r="G10" s="84"/>
    </row>
    <row r="11" spans="1:7" ht="12.75">
      <c r="A11" s="84" t="s">
        <v>42</v>
      </c>
      <c r="B11" s="87" t="s">
        <v>352</v>
      </c>
      <c r="C11" s="88" t="s">
        <v>261</v>
      </c>
      <c r="D11" s="88" t="s">
        <v>232</v>
      </c>
      <c r="E11" s="87" t="s">
        <v>192</v>
      </c>
      <c r="F11" s="84"/>
      <c r="G11" s="84"/>
    </row>
    <row r="12" spans="1:7" ht="12.75">
      <c r="A12" s="84" t="s">
        <v>43</v>
      </c>
      <c r="B12" s="87" t="s">
        <v>235</v>
      </c>
      <c r="C12" s="88" t="s">
        <v>277</v>
      </c>
      <c r="D12" s="88" t="s">
        <v>224</v>
      </c>
      <c r="E12" s="87" t="s">
        <v>193</v>
      </c>
      <c r="F12" s="84"/>
      <c r="G12" s="84"/>
    </row>
    <row r="13" spans="1:7" ht="12.75">
      <c r="A13" s="84" t="s">
        <v>44</v>
      </c>
      <c r="B13" s="87" t="s">
        <v>216</v>
      </c>
      <c r="C13" s="88" t="s">
        <v>278</v>
      </c>
      <c r="D13" s="88" t="s">
        <v>231</v>
      </c>
      <c r="E13" s="87" t="s">
        <v>194</v>
      </c>
      <c r="F13" s="84"/>
      <c r="G13" s="84"/>
    </row>
    <row r="14" spans="1:7" ht="12.75">
      <c r="A14" s="84" t="s">
        <v>45</v>
      </c>
      <c r="B14" s="85" t="s">
        <v>236</v>
      </c>
      <c r="C14" s="86" t="s">
        <v>263</v>
      </c>
      <c r="D14" s="86" t="s">
        <v>352</v>
      </c>
      <c r="E14" s="87" t="s">
        <v>195</v>
      </c>
      <c r="F14" s="84"/>
      <c r="G14" s="84"/>
    </row>
    <row r="15" spans="1:7" ht="12.75">
      <c r="A15" s="84" t="s">
        <v>46</v>
      </c>
      <c r="B15" s="85" t="s">
        <v>230</v>
      </c>
      <c r="C15" s="88" t="s">
        <v>264</v>
      </c>
      <c r="D15" s="88" t="s">
        <v>237</v>
      </c>
      <c r="E15" s="87" t="s">
        <v>196</v>
      </c>
      <c r="F15" s="84"/>
      <c r="G15" s="84"/>
    </row>
    <row r="16" spans="1:7" ht="12.75">
      <c r="A16" s="84" t="s">
        <v>47</v>
      </c>
      <c r="B16" s="87"/>
      <c r="C16" s="86" t="s">
        <v>262</v>
      </c>
      <c r="D16" s="86" t="s">
        <v>235</v>
      </c>
      <c r="E16" s="87" t="s">
        <v>197</v>
      </c>
      <c r="F16" s="84"/>
      <c r="G16" s="84"/>
    </row>
    <row r="17" spans="1:7" ht="12.75">
      <c r="A17" s="84" t="s">
        <v>48</v>
      </c>
      <c r="B17" s="87"/>
      <c r="C17" s="88" t="s">
        <v>331</v>
      </c>
      <c r="D17" s="88" t="s">
        <v>216</v>
      </c>
      <c r="E17" s="87" t="s">
        <v>198</v>
      </c>
      <c r="F17" s="84"/>
      <c r="G17" s="84"/>
    </row>
    <row r="18" spans="1:7" ht="12.75">
      <c r="A18" s="84" t="s">
        <v>49</v>
      </c>
      <c r="B18" s="87"/>
      <c r="C18" s="88" t="s">
        <v>344</v>
      </c>
      <c r="D18" s="88" t="s">
        <v>225</v>
      </c>
      <c r="E18" s="87" t="s">
        <v>199</v>
      </c>
      <c r="F18" s="84"/>
      <c r="G18" s="84"/>
    </row>
    <row r="19" spans="1:7" ht="12.75">
      <c r="A19" s="84" t="s">
        <v>50</v>
      </c>
      <c r="B19" s="87"/>
      <c r="C19" s="88" t="s">
        <v>294</v>
      </c>
      <c r="D19" s="88" t="s">
        <v>236</v>
      </c>
      <c r="E19" s="87" t="s">
        <v>200</v>
      </c>
      <c r="F19" s="84"/>
      <c r="G19" s="84"/>
    </row>
    <row r="20" spans="1:7" ht="12.75">
      <c r="A20" s="84" t="s">
        <v>51</v>
      </c>
      <c r="B20" s="87"/>
      <c r="C20" s="88" t="s">
        <v>295</v>
      </c>
      <c r="D20" s="88" t="s">
        <v>220</v>
      </c>
      <c r="E20" s="87" t="s">
        <v>201</v>
      </c>
      <c r="F20" s="84"/>
      <c r="G20" s="84"/>
    </row>
    <row r="21" spans="1:7" ht="12.75">
      <c r="A21" s="84" t="s">
        <v>52</v>
      </c>
      <c r="B21" s="87"/>
      <c r="C21" s="88" t="s">
        <v>302</v>
      </c>
      <c r="D21" s="88" t="s">
        <v>217</v>
      </c>
      <c r="E21" s="87" t="s">
        <v>354</v>
      </c>
      <c r="F21" s="84"/>
      <c r="G21" s="84"/>
    </row>
    <row r="22" spans="1:7" ht="12.75">
      <c r="A22" s="84" t="s">
        <v>53</v>
      </c>
      <c r="B22" s="87"/>
      <c r="C22" s="88" t="s">
        <v>303</v>
      </c>
      <c r="D22" s="88" t="s">
        <v>230</v>
      </c>
      <c r="E22" s="87" t="s">
        <v>202</v>
      </c>
      <c r="F22" s="84"/>
      <c r="G22" s="84"/>
    </row>
    <row r="23" spans="1:7" ht="12.75">
      <c r="A23" s="84" t="s">
        <v>54</v>
      </c>
      <c r="B23" s="87"/>
      <c r="C23" s="88" t="s">
        <v>298</v>
      </c>
      <c r="D23" s="88" t="s">
        <v>227</v>
      </c>
      <c r="E23" s="87"/>
      <c r="F23" s="84"/>
      <c r="G23" s="84"/>
    </row>
    <row r="24" spans="1:7" ht="12.75">
      <c r="A24" s="84" t="s">
        <v>55</v>
      </c>
      <c r="B24" s="84"/>
      <c r="C24" s="88" t="s">
        <v>299</v>
      </c>
      <c r="D24" s="88" t="s">
        <v>222</v>
      </c>
      <c r="E24" s="87"/>
      <c r="F24" s="84"/>
      <c r="G24" s="84"/>
    </row>
    <row r="25" spans="1:7" ht="12.75">
      <c r="A25" s="84" t="s">
        <v>56</v>
      </c>
      <c r="B25" s="87"/>
      <c r="C25" s="86" t="s">
        <v>345</v>
      </c>
      <c r="D25" s="86" t="s">
        <v>351</v>
      </c>
      <c r="E25" s="84"/>
      <c r="F25" s="84"/>
      <c r="G25" s="84"/>
    </row>
    <row r="26" spans="1:7" ht="12.75">
      <c r="A26" s="84" t="s">
        <v>57</v>
      </c>
      <c r="B26" s="84"/>
      <c r="C26" s="88" t="s">
        <v>339</v>
      </c>
      <c r="D26" s="88" t="s">
        <v>226</v>
      </c>
      <c r="E26" s="84"/>
      <c r="F26" s="84"/>
      <c r="G26" s="84"/>
    </row>
    <row r="27" spans="1:7" ht="12.75">
      <c r="A27" s="84" t="s">
        <v>58</v>
      </c>
      <c r="B27" s="85"/>
      <c r="C27" s="88" t="s">
        <v>243</v>
      </c>
      <c r="D27" s="88"/>
      <c r="E27" s="84"/>
      <c r="F27" s="84"/>
      <c r="G27" s="84"/>
    </row>
    <row r="28" spans="1:7" ht="12.75">
      <c r="A28" s="84" t="s">
        <v>59</v>
      </c>
      <c r="B28" s="87"/>
      <c r="C28" s="88" t="s">
        <v>244</v>
      </c>
      <c r="D28" s="88"/>
      <c r="E28" s="84"/>
      <c r="F28" s="84"/>
      <c r="G28" s="84"/>
    </row>
    <row r="29" spans="1:7" ht="12.75">
      <c r="A29" s="84" t="s">
        <v>60</v>
      </c>
      <c r="B29" s="87"/>
      <c r="C29" s="88" t="s">
        <v>241</v>
      </c>
      <c r="D29" s="88"/>
      <c r="E29" s="84"/>
      <c r="F29" s="84"/>
      <c r="G29" s="84"/>
    </row>
    <row r="30" spans="1:7" ht="12.75">
      <c r="A30" s="84" t="s">
        <v>61</v>
      </c>
      <c r="B30" s="87"/>
      <c r="C30" s="88" t="s">
        <v>242</v>
      </c>
      <c r="D30" s="88"/>
      <c r="E30" s="84"/>
      <c r="F30" s="84"/>
      <c r="G30" s="84"/>
    </row>
    <row r="31" spans="1:7" ht="12.75">
      <c r="A31" s="84" t="s">
        <v>62</v>
      </c>
      <c r="B31" s="87"/>
      <c r="C31" s="88" t="s">
        <v>267</v>
      </c>
      <c r="D31" s="88"/>
      <c r="E31" s="84"/>
      <c r="F31" s="84"/>
      <c r="G31" s="84"/>
    </row>
    <row r="32" spans="1:7" ht="12.75">
      <c r="A32" s="84" t="s">
        <v>63</v>
      </c>
      <c r="B32" s="87"/>
      <c r="C32" s="88" t="s">
        <v>268</v>
      </c>
      <c r="D32" s="88"/>
      <c r="E32" s="84"/>
      <c r="F32" s="84"/>
      <c r="G32" s="84"/>
    </row>
    <row r="33" spans="1:7" ht="12.75">
      <c r="A33" s="84" t="s">
        <v>64</v>
      </c>
      <c r="B33" s="87"/>
      <c r="C33" s="88" t="s">
        <v>253</v>
      </c>
      <c r="D33" s="88"/>
      <c r="E33" s="84"/>
      <c r="F33" s="84"/>
      <c r="G33" s="84"/>
    </row>
    <row r="34" spans="1:7" ht="12.75">
      <c r="A34" s="84" t="s">
        <v>65</v>
      </c>
      <c r="B34" s="87"/>
      <c r="C34" s="88" t="s">
        <v>254</v>
      </c>
      <c r="D34" s="88"/>
      <c r="E34" s="84"/>
      <c r="F34" s="84"/>
      <c r="G34" s="84"/>
    </row>
    <row r="35" spans="1:7" ht="12.75">
      <c r="A35" s="84" t="s">
        <v>66</v>
      </c>
      <c r="B35" s="87"/>
      <c r="C35" s="88" t="s">
        <v>340</v>
      </c>
      <c r="D35" s="88"/>
      <c r="E35" s="84"/>
      <c r="F35" s="84"/>
      <c r="G35" s="84"/>
    </row>
    <row r="36" spans="1:7" ht="12.75">
      <c r="A36" s="84" t="s">
        <v>67</v>
      </c>
      <c r="B36" s="87"/>
      <c r="C36" s="88" t="s">
        <v>283</v>
      </c>
      <c r="D36" s="88"/>
      <c r="E36" s="84"/>
      <c r="F36" s="84"/>
      <c r="G36" s="84"/>
    </row>
    <row r="37" spans="1:7" ht="12.75">
      <c r="A37" s="84" t="s">
        <v>68</v>
      </c>
      <c r="B37" s="87"/>
      <c r="C37" s="88" t="s">
        <v>284</v>
      </c>
      <c r="D37" s="88"/>
      <c r="E37" s="84"/>
      <c r="F37" s="84"/>
      <c r="G37" s="84"/>
    </row>
    <row r="38" spans="1:7" ht="12.75">
      <c r="A38" s="84" t="s">
        <v>69</v>
      </c>
      <c r="B38" s="87"/>
      <c r="C38" s="88" t="s">
        <v>269</v>
      </c>
      <c r="D38" s="88"/>
      <c r="E38" s="84"/>
      <c r="F38" s="84"/>
      <c r="G38" s="84"/>
    </row>
    <row r="39" spans="1:7" ht="12.75">
      <c r="A39" s="84" t="s">
        <v>70</v>
      </c>
      <c r="B39" s="87"/>
      <c r="C39" s="88" t="s">
        <v>270</v>
      </c>
      <c r="D39" s="88"/>
      <c r="E39" s="84"/>
      <c r="F39" s="84"/>
      <c r="G39" s="84"/>
    </row>
    <row r="40" spans="1:7" ht="12.75">
      <c r="A40" s="84" t="s">
        <v>71</v>
      </c>
      <c r="B40" s="84"/>
      <c r="C40" s="88" t="s">
        <v>317</v>
      </c>
      <c r="D40" s="88"/>
      <c r="E40" s="84"/>
      <c r="F40" s="84"/>
      <c r="G40" s="84"/>
    </row>
    <row r="41" spans="1:7" ht="12.75">
      <c r="A41" s="84" t="s">
        <v>72</v>
      </c>
      <c r="B41" s="84"/>
      <c r="C41" s="88" t="s">
        <v>316</v>
      </c>
      <c r="D41" s="88"/>
      <c r="E41" s="84"/>
      <c r="F41" s="84"/>
      <c r="G41" s="84"/>
    </row>
    <row r="42" spans="1:7" ht="12.75">
      <c r="A42" s="84" t="s">
        <v>73</v>
      </c>
      <c r="B42" s="84"/>
      <c r="C42" s="88" t="s">
        <v>332</v>
      </c>
      <c r="D42" s="88"/>
      <c r="E42" s="84"/>
      <c r="F42" s="84"/>
      <c r="G42" s="84"/>
    </row>
    <row r="43" spans="1:7" ht="12.75">
      <c r="A43" s="84" t="s">
        <v>74</v>
      </c>
      <c r="B43" s="84"/>
      <c r="C43" s="88" t="s">
        <v>333</v>
      </c>
      <c r="D43" s="88"/>
      <c r="E43" s="84"/>
      <c r="F43" s="84"/>
      <c r="G43" s="84"/>
    </row>
    <row r="44" spans="1:7" ht="12.75">
      <c r="A44" s="84" t="s">
        <v>75</v>
      </c>
      <c r="B44" s="84"/>
      <c r="C44" s="88" t="s">
        <v>279</v>
      </c>
      <c r="D44" s="88"/>
      <c r="E44" s="84"/>
      <c r="F44" s="84"/>
      <c r="G44" s="84"/>
    </row>
    <row r="45" spans="1:7" ht="12.75">
      <c r="A45" s="84" t="s">
        <v>76</v>
      </c>
      <c r="B45" s="84"/>
      <c r="C45" s="88" t="s">
        <v>280</v>
      </c>
      <c r="D45" s="88"/>
      <c r="E45" s="84"/>
      <c r="F45" s="84"/>
      <c r="G45" s="84"/>
    </row>
    <row r="46" spans="1:7" ht="12.75">
      <c r="A46" s="84" t="s">
        <v>77</v>
      </c>
      <c r="B46" s="84"/>
      <c r="C46" s="88" t="s">
        <v>271</v>
      </c>
      <c r="D46" s="88"/>
      <c r="E46" s="84"/>
      <c r="F46" s="84"/>
      <c r="G46" s="84"/>
    </row>
    <row r="47" spans="1:7" ht="12.75">
      <c r="A47" s="84" t="s">
        <v>78</v>
      </c>
      <c r="B47" s="84"/>
      <c r="C47" s="88" t="s">
        <v>281</v>
      </c>
      <c r="D47" s="88"/>
      <c r="E47" s="84"/>
      <c r="F47" s="84"/>
      <c r="G47" s="84"/>
    </row>
    <row r="48" spans="1:7" ht="12.75">
      <c r="A48" s="84" t="s">
        <v>79</v>
      </c>
      <c r="B48" s="84"/>
      <c r="C48" s="88" t="s">
        <v>282</v>
      </c>
      <c r="D48" s="88"/>
      <c r="E48" s="84"/>
      <c r="F48" s="84"/>
      <c r="G48" s="84"/>
    </row>
    <row r="49" spans="1:7" ht="12.75">
      <c r="A49" s="84" t="s">
        <v>80</v>
      </c>
      <c r="B49" s="84"/>
      <c r="C49" s="88" t="s">
        <v>346</v>
      </c>
      <c r="D49" s="88"/>
      <c r="E49" s="84"/>
      <c r="F49" s="84"/>
      <c r="G49" s="84"/>
    </row>
    <row r="50" spans="1:7" ht="12.75">
      <c r="A50" s="84" t="s">
        <v>81</v>
      </c>
      <c r="B50" s="84"/>
      <c r="C50" s="88" t="s">
        <v>274</v>
      </c>
      <c r="D50" s="88"/>
      <c r="E50" s="84"/>
      <c r="F50" s="84"/>
      <c r="G50" s="84"/>
    </row>
    <row r="51" spans="1:7" ht="12.75">
      <c r="A51" s="84" t="s">
        <v>82</v>
      </c>
      <c r="B51" s="84"/>
      <c r="C51" s="88" t="s">
        <v>275</v>
      </c>
      <c r="D51" s="88"/>
      <c r="E51" s="84"/>
      <c r="F51" s="84"/>
      <c r="G51" s="84"/>
    </row>
    <row r="52" spans="1:7" ht="12.75">
      <c r="A52" s="84" t="s">
        <v>83</v>
      </c>
      <c r="B52" s="84"/>
      <c r="C52" s="88" t="s">
        <v>304</v>
      </c>
      <c r="D52" s="88"/>
      <c r="E52" s="84"/>
      <c r="F52" s="84"/>
      <c r="G52" s="84"/>
    </row>
    <row r="53" spans="1:7" ht="12.75">
      <c r="A53" s="84" t="s">
        <v>84</v>
      </c>
      <c r="B53" s="84"/>
      <c r="C53" s="88" t="s">
        <v>306</v>
      </c>
      <c r="D53" s="88"/>
      <c r="E53" s="84"/>
      <c r="F53" s="84"/>
      <c r="G53" s="84"/>
    </row>
    <row r="54" spans="1:7" ht="12.75">
      <c r="A54" s="84" t="s">
        <v>85</v>
      </c>
      <c r="B54" s="84"/>
      <c r="C54" s="88" t="s">
        <v>305</v>
      </c>
      <c r="D54" s="88"/>
      <c r="E54" s="84"/>
      <c r="F54" s="84"/>
      <c r="G54" s="84"/>
    </row>
    <row r="55" spans="1:7" ht="12.75">
      <c r="A55" s="84" t="s">
        <v>86</v>
      </c>
      <c r="B55" s="84"/>
      <c r="C55" s="88" t="s">
        <v>318</v>
      </c>
      <c r="D55" s="88"/>
      <c r="E55" s="84"/>
      <c r="F55" s="84"/>
      <c r="G55" s="84"/>
    </row>
    <row r="56" spans="1:7" ht="12.75">
      <c r="A56" s="84" t="s">
        <v>87</v>
      </c>
      <c r="B56" s="84"/>
      <c r="C56" s="88" t="s">
        <v>328</v>
      </c>
      <c r="D56" s="88"/>
      <c r="E56" s="84"/>
      <c r="F56" s="84"/>
      <c r="G56" s="84"/>
    </row>
    <row r="57" spans="1:7" ht="12.75">
      <c r="A57" s="84" t="s">
        <v>88</v>
      </c>
      <c r="B57" s="84"/>
      <c r="C57" s="88" t="s">
        <v>248</v>
      </c>
      <c r="D57" s="88"/>
      <c r="E57" s="84"/>
      <c r="F57" s="84"/>
      <c r="G57" s="84"/>
    </row>
    <row r="58" spans="1:7" ht="12.75">
      <c r="A58" s="84" t="s">
        <v>89</v>
      </c>
      <c r="B58" s="84"/>
      <c r="C58" s="88" t="s">
        <v>247</v>
      </c>
      <c r="D58" s="88"/>
      <c r="E58" s="84"/>
      <c r="F58" s="84"/>
      <c r="G58" s="84"/>
    </row>
    <row r="59" spans="1:7" ht="12.75">
      <c r="A59" s="84" t="s">
        <v>90</v>
      </c>
      <c r="B59" s="84"/>
      <c r="C59" s="88" t="s">
        <v>341</v>
      </c>
      <c r="D59" s="88"/>
      <c r="E59" s="84"/>
      <c r="F59" s="84"/>
      <c r="G59" s="84"/>
    </row>
    <row r="60" spans="1:7" ht="12.75">
      <c r="A60" s="84" t="s">
        <v>91</v>
      </c>
      <c r="B60" s="84"/>
      <c r="C60" s="88" t="s">
        <v>334</v>
      </c>
      <c r="D60" s="88"/>
      <c r="E60" s="84"/>
      <c r="F60" s="84"/>
      <c r="G60" s="84"/>
    </row>
    <row r="61" spans="1:7" ht="12.75">
      <c r="A61" s="84" t="s">
        <v>92</v>
      </c>
      <c r="B61" s="84"/>
      <c r="C61" s="88" t="s">
        <v>335</v>
      </c>
      <c r="D61" s="88"/>
      <c r="E61" s="84"/>
      <c r="F61" s="84"/>
      <c r="G61" s="84"/>
    </row>
    <row r="62" spans="1:7" ht="12.75">
      <c r="A62" s="84" t="s">
        <v>93</v>
      </c>
      <c r="B62" s="84"/>
      <c r="C62" s="88" t="s">
        <v>293</v>
      </c>
      <c r="D62" s="88"/>
      <c r="E62" s="84"/>
      <c r="F62" s="84"/>
      <c r="G62" s="84"/>
    </row>
    <row r="63" spans="1:7" ht="12.75">
      <c r="A63" s="84" t="s">
        <v>94</v>
      </c>
      <c r="B63" s="84"/>
      <c r="C63" s="88" t="s">
        <v>285</v>
      </c>
      <c r="D63" s="88"/>
      <c r="E63" s="84"/>
      <c r="F63" s="84"/>
      <c r="G63" s="84"/>
    </row>
    <row r="64" spans="1:7" ht="12.75">
      <c r="A64" s="84" t="s">
        <v>95</v>
      </c>
      <c r="B64" s="84"/>
      <c r="C64" s="88" t="s">
        <v>286</v>
      </c>
      <c r="D64" s="88"/>
      <c r="E64" s="84"/>
      <c r="F64" s="84"/>
      <c r="G64" s="84"/>
    </row>
    <row r="65" spans="1:7" ht="12.75">
      <c r="A65" s="84" t="s">
        <v>96</v>
      </c>
      <c r="B65" s="84"/>
      <c r="C65" s="88" t="s">
        <v>349</v>
      </c>
      <c r="D65" s="88"/>
      <c r="E65" s="84"/>
      <c r="F65" s="84"/>
      <c r="G65" s="84"/>
    </row>
    <row r="66" spans="1:7" ht="12.75">
      <c r="A66" s="84" t="s">
        <v>97</v>
      </c>
      <c r="B66" s="84"/>
      <c r="C66" s="88" t="s">
        <v>265</v>
      </c>
      <c r="D66" s="88"/>
      <c r="E66" s="84"/>
      <c r="F66" s="84"/>
      <c r="G66" s="84"/>
    </row>
    <row r="67" spans="1:7" ht="12.75">
      <c r="A67" s="84" t="s">
        <v>98</v>
      </c>
      <c r="B67" s="84"/>
      <c r="C67" s="88" t="s">
        <v>266</v>
      </c>
      <c r="D67" s="88"/>
      <c r="E67" s="84"/>
      <c r="F67" s="84"/>
      <c r="G67" s="84"/>
    </row>
    <row r="68" spans="1:7" ht="12.75">
      <c r="A68" s="84" t="s">
        <v>99</v>
      </c>
      <c r="B68" s="84"/>
      <c r="C68" s="88" t="s">
        <v>291</v>
      </c>
      <c r="D68" s="88"/>
      <c r="E68" s="84"/>
      <c r="F68" s="84"/>
      <c r="G68" s="84"/>
    </row>
    <row r="69" spans="1:7" ht="12.75">
      <c r="A69" s="84" t="s">
        <v>100</v>
      </c>
      <c r="B69" s="84"/>
      <c r="C69" s="88" t="s">
        <v>292</v>
      </c>
      <c r="D69" s="88"/>
      <c r="E69" s="84"/>
      <c r="F69" s="84"/>
      <c r="G69" s="84"/>
    </row>
    <row r="70" spans="1:7" ht="12.75">
      <c r="A70" s="84" t="s">
        <v>101</v>
      </c>
      <c r="B70" s="84"/>
      <c r="C70" s="88" t="s">
        <v>329</v>
      </c>
      <c r="D70" s="88"/>
      <c r="E70" s="84"/>
      <c r="F70" s="84"/>
      <c r="G70" s="84"/>
    </row>
    <row r="71" spans="1:7" ht="12.75">
      <c r="A71" s="84" t="s">
        <v>102</v>
      </c>
      <c r="B71" s="84"/>
      <c r="C71" s="88" t="s">
        <v>287</v>
      </c>
      <c r="D71" s="88"/>
      <c r="E71" s="84"/>
      <c r="F71" s="84"/>
      <c r="G71" s="84"/>
    </row>
    <row r="72" spans="1:7" ht="12.75">
      <c r="A72" s="84" t="s">
        <v>103</v>
      </c>
      <c r="B72" s="84"/>
      <c r="C72" s="88" t="s">
        <v>288</v>
      </c>
      <c r="D72" s="88"/>
      <c r="E72" s="84"/>
      <c r="F72" s="84"/>
      <c r="G72" s="84"/>
    </row>
    <row r="73" spans="1:7" ht="12.75">
      <c r="A73" s="84" t="s">
        <v>104</v>
      </c>
      <c r="B73" s="84"/>
      <c r="C73" s="88" t="s">
        <v>310</v>
      </c>
      <c r="D73" s="88"/>
      <c r="E73" s="84"/>
      <c r="F73" s="84"/>
      <c r="G73" s="84"/>
    </row>
    <row r="74" spans="1:7" ht="12.75">
      <c r="A74" s="84" t="s">
        <v>105</v>
      </c>
      <c r="B74" s="84"/>
      <c r="C74" s="88" t="s">
        <v>311</v>
      </c>
      <c r="D74" s="88"/>
      <c r="E74" s="84"/>
      <c r="F74" s="84"/>
      <c r="G74" s="84"/>
    </row>
    <row r="75" spans="1:7" ht="12.75">
      <c r="A75" s="84" t="s">
        <v>106</v>
      </c>
      <c r="B75" s="84"/>
      <c r="C75" s="88" t="s">
        <v>251</v>
      </c>
      <c r="D75" s="88"/>
      <c r="E75" s="84"/>
      <c r="F75" s="84"/>
      <c r="G75" s="84"/>
    </row>
    <row r="76" spans="1:7" ht="12.75">
      <c r="A76" s="84" t="s">
        <v>107</v>
      </c>
      <c r="B76" s="84"/>
      <c r="C76" s="88" t="s">
        <v>252</v>
      </c>
      <c r="D76" s="88"/>
      <c r="E76" s="84"/>
      <c r="F76" s="84"/>
      <c r="G76" s="84"/>
    </row>
    <row r="77" spans="1:7" ht="12.75">
      <c r="A77" s="84" t="s">
        <v>108</v>
      </c>
      <c r="B77" s="84"/>
      <c r="C77" s="88" t="s">
        <v>257</v>
      </c>
      <c r="D77" s="88"/>
      <c r="E77" s="84"/>
      <c r="F77" s="84"/>
      <c r="G77" s="84"/>
    </row>
    <row r="78" spans="1:7" ht="12.75">
      <c r="A78" s="84" t="s">
        <v>109</v>
      </c>
      <c r="B78" s="84"/>
      <c r="C78" s="88" t="s">
        <v>276</v>
      </c>
      <c r="D78" s="88"/>
      <c r="E78" s="84"/>
      <c r="F78" s="84"/>
      <c r="G78" s="84"/>
    </row>
    <row r="79" spans="1:7" ht="12.75">
      <c r="A79" s="84" t="s">
        <v>110</v>
      </c>
      <c r="B79" s="84"/>
      <c r="C79" s="88" t="s">
        <v>309</v>
      </c>
      <c r="D79" s="88"/>
      <c r="E79" s="84"/>
      <c r="F79" s="84"/>
      <c r="G79" s="84"/>
    </row>
    <row r="80" spans="1:7" ht="12.75">
      <c r="A80" s="84" t="s">
        <v>111</v>
      </c>
      <c r="B80" s="84"/>
      <c r="C80" s="88" t="s">
        <v>307</v>
      </c>
      <c r="D80" s="88"/>
      <c r="E80" s="84"/>
      <c r="F80" s="84"/>
      <c r="G80" s="84"/>
    </row>
    <row r="81" spans="1:7" ht="12.75">
      <c r="A81" s="84" t="s">
        <v>112</v>
      </c>
      <c r="B81" s="84"/>
      <c r="C81" s="88" t="s">
        <v>308</v>
      </c>
      <c r="D81" s="88"/>
      <c r="E81" s="84"/>
      <c r="F81" s="84"/>
      <c r="G81" s="84"/>
    </row>
    <row r="82" spans="1:7" ht="12.75">
      <c r="A82" s="84" t="s">
        <v>113</v>
      </c>
      <c r="B82" s="84"/>
      <c r="C82" s="88" t="s">
        <v>258</v>
      </c>
      <c r="D82" s="88"/>
      <c r="E82" s="84"/>
      <c r="F82" s="84"/>
      <c r="G82" s="84"/>
    </row>
    <row r="83" spans="1:7" ht="12.75">
      <c r="A83" s="84" t="s">
        <v>114</v>
      </c>
      <c r="B83" s="84"/>
      <c r="C83" s="88" t="s">
        <v>336</v>
      </c>
      <c r="D83" s="88"/>
      <c r="E83" s="84"/>
      <c r="F83" s="84"/>
      <c r="G83" s="84"/>
    </row>
    <row r="84" spans="1:7" ht="12.75">
      <c r="A84" s="84" t="s">
        <v>115</v>
      </c>
      <c r="B84" s="84"/>
      <c r="C84" s="88" t="s">
        <v>342</v>
      </c>
      <c r="D84" s="88"/>
      <c r="E84" s="84"/>
      <c r="F84" s="84"/>
      <c r="G84" s="84"/>
    </row>
    <row r="85" spans="1:7" ht="12.75">
      <c r="A85" s="84" t="s">
        <v>116</v>
      </c>
      <c r="B85" s="84"/>
      <c r="C85" s="88" t="s">
        <v>319</v>
      </c>
      <c r="D85" s="88"/>
      <c r="E85" s="84"/>
      <c r="F85" s="84"/>
      <c r="G85" s="84"/>
    </row>
    <row r="86" spans="1:7" ht="12.75">
      <c r="A86" s="84" t="s">
        <v>117</v>
      </c>
      <c r="B86" s="84"/>
      <c r="C86" s="88" t="s">
        <v>289</v>
      </c>
      <c r="D86" s="88"/>
      <c r="E86" s="84"/>
      <c r="F86" s="84"/>
      <c r="G86" s="84"/>
    </row>
    <row r="87" spans="1:7" ht="12.75">
      <c r="A87" s="84" t="s">
        <v>118</v>
      </c>
      <c r="B87" s="84"/>
      <c r="C87" s="86" t="s">
        <v>290</v>
      </c>
      <c r="D87" s="86"/>
      <c r="E87" s="84"/>
      <c r="F87" s="84"/>
      <c r="G87" s="84"/>
    </row>
    <row r="88" spans="1:7" ht="12.75">
      <c r="A88" s="84" t="s">
        <v>119</v>
      </c>
      <c r="B88" s="84"/>
      <c r="C88" s="88" t="s">
        <v>249</v>
      </c>
      <c r="D88" s="88"/>
      <c r="E88" s="84"/>
      <c r="F88" s="84"/>
      <c r="G88" s="84"/>
    </row>
    <row r="89" spans="1:7" ht="12.75">
      <c r="A89" s="84" t="s">
        <v>120</v>
      </c>
      <c r="B89" s="84"/>
      <c r="C89" s="88" t="s">
        <v>250</v>
      </c>
      <c r="D89" s="88"/>
      <c r="E89" s="84"/>
      <c r="F89" s="84"/>
      <c r="G89" s="84"/>
    </row>
    <row r="90" spans="1:7" ht="12.75">
      <c r="A90" s="84" t="s">
        <v>121</v>
      </c>
      <c r="B90" s="84"/>
      <c r="C90" s="88" t="s">
        <v>347</v>
      </c>
      <c r="D90" s="88"/>
      <c r="E90" s="84"/>
      <c r="F90" s="84"/>
      <c r="G90" s="84"/>
    </row>
    <row r="91" spans="1:7" ht="12.75">
      <c r="A91" s="84" t="s">
        <v>122</v>
      </c>
      <c r="B91" s="84"/>
      <c r="C91" s="88" t="s">
        <v>296</v>
      </c>
      <c r="D91" s="88"/>
      <c r="E91" s="84"/>
      <c r="F91" s="84"/>
      <c r="G91" s="84"/>
    </row>
    <row r="92" spans="1:7" ht="12.75">
      <c r="A92" s="84" t="s">
        <v>123</v>
      </c>
      <c r="B92" s="84"/>
      <c r="C92" s="88" t="s">
        <v>297</v>
      </c>
      <c r="D92" s="88"/>
      <c r="E92" s="84"/>
      <c r="F92" s="84"/>
      <c r="G92" s="84"/>
    </row>
    <row r="93" spans="1:7" ht="12.75">
      <c r="A93" s="84" t="s">
        <v>124</v>
      </c>
      <c r="B93" s="84"/>
      <c r="C93" s="88" t="s">
        <v>322</v>
      </c>
      <c r="D93" s="88"/>
      <c r="E93" s="84"/>
      <c r="F93" s="84"/>
      <c r="G93" s="84"/>
    </row>
    <row r="94" spans="1:7" ht="12.75">
      <c r="A94" s="84" t="s">
        <v>125</v>
      </c>
      <c r="B94" s="84"/>
      <c r="C94" s="88" t="s">
        <v>325</v>
      </c>
      <c r="D94" s="88"/>
      <c r="E94" s="84"/>
      <c r="F94" s="84"/>
      <c r="G94" s="84"/>
    </row>
    <row r="95" spans="1:7" ht="12.75">
      <c r="A95" s="84" t="s">
        <v>126</v>
      </c>
      <c r="B95" s="84"/>
      <c r="C95" s="88" t="s">
        <v>324</v>
      </c>
      <c r="D95" s="88"/>
      <c r="E95" s="84"/>
      <c r="F95" s="84"/>
      <c r="G95" s="84"/>
    </row>
    <row r="96" spans="1:7" ht="12.75">
      <c r="A96" s="84" t="s">
        <v>127</v>
      </c>
      <c r="B96" s="84"/>
      <c r="C96" s="88" t="s">
        <v>246</v>
      </c>
      <c r="D96" s="88"/>
      <c r="E96" s="84"/>
      <c r="F96" s="84"/>
      <c r="G96" s="84"/>
    </row>
    <row r="97" spans="1:7" ht="12.75">
      <c r="A97" s="84" t="s">
        <v>128</v>
      </c>
      <c r="B97" s="84"/>
      <c r="C97" s="88" t="s">
        <v>245</v>
      </c>
      <c r="D97" s="88"/>
      <c r="E97" s="84"/>
      <c r="F97" s="84"/>
      <c r="G97" s="84"/>
    </row>
    <row r="98" spans="1:7" ht="12.75">
      <c r="A98" s="84" t="s">
        <v>129</v>
      </c>
      <c r="B98" s="84"/>
      <c r="C98" s="88" t="s">
        <v>256</v>
      </c>
      <c r="D98" s="88"/>
      <c r="E98" s="84"/>
      <c r="F98" s="84"/>
      <c r="G98" s="84"/>
    </row>
    <row r="99" spans="1:7" ht="12.75">
      <c r="A99" s="84" t="s">
        <v>130</v>
      </c>
      <c r="B99" s="84"/>
      <c r="C99" s="88" t="s">
        <v>320</v>
      </c>
      <c r="D99" s="88"/>
      <c r="E99" s="84"/>
      <c r="F99" s="84"/>
      <c r="G99" s="84"/>
    </row>
    <row r="100" spans="1:7" ht="12.75">
      <c r="A100" s="84" t="s">
        <v>131</v>
      </c>
      <c r="B100" s="84"/>
      <c r="C100" s="88" t="s">
        <v>321</v>
      </c>
      <c r="D100" s="88"/>
      <c r="E100" s="84"/>
      <c r="F100" s="84"/>
      <c r="G100" s="84"/>
    </row>
    <row r="101" spans="1:7" ht="12.75">
      <c r="A101" s="84" t="s">
        <v>132</v>
      </c>
      <c r="B101" s="84"/>
      <c r="C101" s="88" t="s">
        <v>337</v>
      </c>
      <c r="D101" s="88"/>
      <c r="E101" s="84"/>
      <c r="F101" s="84"/>
      <c r="G101" s="84"/>
    </row>
    <row r="102" spans="1:7" ht="12.75">
      <c r="A102" s="84" t="s">
        <v>133</v>
      </c>
      <c r="B102" s="84"/>
      <c r="C102" s="88" t="s">
        <v>350</v>
      </c>
      <c r="D102" s="88"/>
      <c r="E102" s="84"/>
      <c r="F102" s="84"/>
      <c r="G102" s="84"/>
    </row>
    <row r="103" spans="1:7" ht="12.75">
      <c r="A103" s="84" t="s">
        <v>134</v>
      </c>
      <c r="B103" s="84"/>
      <c r="C103" s="88" t="s">
        <v>259</v>
      </c>
      <c r="D103" s="88"/>
      <c r="E103" s="84"/>
      <c r="F103" s="84"/>
      <c r="G103" s="84"/>
    </row>
    <row r="104" spans="1:7" ht="12.75">
      <c r="A104" s="84" t="s">
        <v>135</v>
      </c>
      <c r="B104" s="84"/>
      <c r="C104" s="88" t="s">
        <v>255</v>
      </c>
      <c r="D104" s="88"/>
      <c r="E104" s="84"/>
      <c r="F104" s="84"/>
      <c r="G104" s="84"/>
    </row>
    <row r="105" spans="1:7" ht="12.75">
      <c r="A105" s="84" t="s">
        <v>136</v>
      </c>
      <c r="B105" s="84"/>
      <c r="C105" s="88" t="s">
        <v>312</v>
      </c>
      <c r="D105" s="88"/>
      <c r="E105" s="84"/>
      <c r="F105" s="84"/>
      <c r="G105" s="84"/>
    </row>
    <row r="106" spans="1:7" ht="12.75">
      <c r="A106" s="84" t="s">
        <v>137</v>
      </c>
      <c r="B106" s="84"/>
      <c r="C106" s="88" t="s">
        <v>313</v>
      </c>
      <c r="D106" s="88"/>
      <c r="E106" s="84"/>
      <c r="F106" s="84"/>
      <c r="G106" s="84"/>
    </row>
    <row r="107" spans="1:7" ht="12.75">
      <c r="A107" s="84" t="s">
        <v>138</v>
      </c>
      <c r="B107" s="84"/>
      <c r="C107" s="88" t="s">
        <v>323</v>
      </c>
      <c r="D107" s="88"/>
      <c r="E107" s="84"/>
      <c r="F107" s="84"/>
      <c r="G107" s="84"/>
    </row>
    <row r="108" spans="1:7" ht="12.75">
      <c r="A108" s="84" t="s">
        <v>139</v>
      </c>
      <c r="B108" s="84"/>
      <c r="C108" s="88" t="s">
        <v>343</v>
      </c>
      <c r="D108" s="88"/>
      <c r="E108" s="84"/>
      <c r="F108" s="84"/>
      <c r="G108" s="84"/>
    </row>
    <row r="109" spans="1:7" ht="12.75">
      <c r="A109" s="84" t="s">
        <v>140</v>
      </c>
      <c r="B109" s="84"/>
      <c r="C109" s="88" t="s">
        <v>315</v>
      </c>
      <c r="D109" s="88"/>
      <c r="E109" s="84"/>
      <c r="F109" s="84"/>
      <c r="G109" s="84"/>
    </row>
    <row r="110" spans="1:7" ht="12.75">
      <c r="A110" s="84" t="s">
        <v>141</v>
      </c>
      <c r="B110" s="84"/>
      <c r="C110" s="88" t="s">
        <v>314</v>
      </c>
      <c r="D110" s="88"/>
      <c r="E110" s="84"/>
      <c r="F110" s="84"/>
      <c r="G110" s="84"/>
    </row>
    <row r="111" spans="1:7" ht="12.75">
      <c r="A111" s="84" t="s">
        <v>142</v>
      </c>
      <c r="B111" s="84"/>
      <c r="C111" s="88" t="s">
        <v>240</v>
      </c>
      <c r="D111" s="88"/>
      <c r="E111" s="84"/>
      <c r="F111" s="84"/>
      <c r="G111" s="84"/>
    </row>
    <row r="112" spans="1:7" ht="12.75">
      <c r="A112" s="84" t="s">
        <v>143</v>
      </c>
      <c r="B112" s="84"/>
      <c r="C112" s="88" t="s">
        <v>330</v>
      </c>
      <c r="D112" s="88"/>
      <c r="E112" s="84"/>
      <c r="F112" s="84"/>
      <c r="G112" s="84"/>
    </row>
    <row r="113" spans="1:7" ht="12.75">
      <c r="A113" s="84" t="s">
        <v>144</v>
      </c>
      <c r="B113" s="84"/>
      <c r="C113" s="88" t="s">
        <v>348</v>
      </c>
      <c r="D113" s="88"/>
      <c r="E113" s="84"/>
      <c r="F113" s="84"/>
      <c r="G113" s="84"/>
    </row>
    <row r="114" spans="1:7" ht="12.75">
      <c r="A114" s="84" t="s">
        <v>145</v>
      </c>
      <c r="B114" s="84"/>
      <c r="C114" s="88" t="s">
        <v>300</v>
      </c>
      <c r="D114" s="88"/>
      <c r="E114" s="84"/>
      <c r="F114" s="84"/>
      <c r="G114" s="84"/>
    </row>
    <row r="115" spans="1:7" ht="12.75">
      <c r="A115" s="84" t="s">
        <v>146</v>
      </c>
      <c r="B115" s="84"/>
      <c r="C115" s="88" t="s">
        <v>301</v>
      </c>
      <c r="D115" s="88"/>
      <c r="E115" s="84"/>
      <c r="F115" s="84"/>
      <c r="G115" s="84"/>
    </row>
    <row r="116" spans="1:7" ht="12.75">
      <c r="A116" s="84" t="s">
        <v>147</v>
      </c>
      <c r="B116" s="84"/>
      <c r="C116" s="88" t="s">
        <v>338</v>
      </c>
      <c r="D116" s="88"/>
      <c r="E116" s="84"/>
      <c r="F116" s="84"/>
      <c r="G116" s="84"/>
    </row>
    <row r="117" spans="1:7" ht="12.75">
      <c r="A117" s="84" t="s">
        <v>148</v>
      </c>
      <c r="B117" s="84"/>
      <c r="C117" s="84"/>
      <c r="D117" s="84"/>
      <c r="E117" s="84"/>
      <c r="F117" s="84"/>
      <c r="G117" s="84"/>
    </row>
    <row r="118" spans="1:7" ht="12.75">
      <c r="A118" s="84" t="s">
        <v>149</v>
      </c>
      <c r="B118" s="84"/>
      <c r="C118" s="84"/>
      <c r="D118" s="84"/>
      <c r="E118" s="84"/>
      <c r="F118" s="84"/>
      <c r="G118" s="84"/>
    </row>
    <row r="119" spans="1:7" ht="12.75">
      <c r="A119" s="84" t="s">
        <v>150</v>
      </c>
      <c r="B119" s="84"/>
      <c r="C119" s="84"/>
      <c r="D119" s="84"/>
      <c r="E119" s="84"/>
      <c r="F119" s="84"/>
      <c r="G119" s="84"/>
    </row>
    <row r="120" spans="1:7" ht="12.75">
      <c r="A120" s="84" t="s">
        <v>151</v>
      </c>
      <c r="B120" s="84"/>
      <c r="C120" s="84"/>
      <c r="D120" s="84"/>
      <c r="E120" s="84"/>
      <c r="F120" s="84"/>
      <c r="G120" s="84"/>
    </row>
    <row r="121" spans="1:7" ht="12.75">
      <c r="A121" s="84" t="s">
        <v>152</v>
      </c>
      <c r="B121" s="84"/>
      <c r="C121" s="84"/>
      <c r="D121" s="84"/>
      <c r="E121" s="84"/>
      <c r="F121" s="84"/>
      <c r="G121" s="84"/>
    </row>
    <row r="122" spans="1:7" ht="12.75">
      <c r="A122" s="84" t="s">
        <v>153</v>
      </c>
      <c r="B122" s="84"/>
      <c r="C122" s="84"/>
      <c r="D122" s="84"/>
      <c r="E122" s="84"/>
      <c r="F122" s="84"/>
      <c r="G122" s="84"/>
    </row>
    <row r="123" spans="1:7" ht="12.75">
      <c r="A123" s="84" t="s">
        <v>154</v>
      </c>
      <c r="B123" s="84"/>
      <c r="C123" s="84"/>
      <c r="D123" s="84"/>
      <c r="E123" s="84"/>
      <c r="F123" s="84"/>
      <c r="G123" s="84"/>
    </row>
    <row r="124" spans="1:7" ht="12.75">
      <c r="A124" s="84" t="s">
        <v>155</v>
      </c>
      <c r="B124" s="84"/>
      <c r="C124" s="84"/>
      <c r="D124" s="84"/>
      <c r="E124" s="84"/>
      <c r="F124" s="84"/>
      <c r="G124" s="84"/>
    </row>
    <row r="125" spans="1:7" ht="12.75">
      <c r="A125" s="84" t="s">
        <v>156</v>
      </c>
      <c r="B125" s="84"/>
      <c r="C125" s="84"/>
      <c r="D125" s="84"/>
      <c r="E125" s="84"/>
      <c r="F125" s="84"/>
      <c r="G125" s="84"/>
    </row>
    <row r="126" spans="1:7" ht="12.75">
      <c r="A126" s="84" t="s">
        <v>157</v>
      </c>
      <c r="B126" s="84"/>
      <c r="C126" s="84"/>
      <c r="D126" s="84"/>
      <c r="E126" s="84"/>
      <c r="F126" s="84"/>
      <c r="G126" s="84"/>
    </row>
    <row r="127" spans="1:7" ht="12.75">
      <c r="A127" s="84" t="s">
        <v>158</v>
      </c>
      <c r="B127" s="84"/>
      <c r="C127" s="84"/>
      <c r="D127" s="84"/>
      <c r="E127" s="84"/>
      <c r="F127" s="84"/>
      <c r="G127" s="84"/>
    </row>
    <row r="128" spans="1:7" ht="12.75">
      <c r="A128" s="84" t="s">
        <v>159</v>
      </c>
      <c r="B128" s="84"/>
      <c r="C128" s="84"/>
      <c r="D128" s="84"/>
      <c r="E128" s="84"/>
      <c r="F128" s="84"/>
      <c r="G128" s="84"/>
    </row>
    <row r="129" spans="1:7" ht="12.75">
      <c r="A129" s="84" t="s">
        <v>172</v>
      </c>
      <c r="B129" s="84"/>
      <c r="C129" s="84"/>
      <c r="D129" s="84"/>
      <c r="E129" s="84"/>
      <c r="F129" s="84"/>
      <c r="G129" s="84"/>
    </row>
    <row r="130" spans="1:7" ht="12.75">
      <c r="A130" s="84" t="s">
        <v>173</v>
      </c>
      <c r="B130" s="84"/>
      <c r="C130" s="84"/>
      <c r="D130" s="84"/>
      <c r="E130" s="84"/>
      <c r="F130" s="84"/>
      <c r="G130" s="84"/>
    </row>
    <row r="131" spans="1:7" ht="12.75">
      <c r="A131" s="84" t="s">
        <v>174</v>
      </c>
      <c r="B131" s="84"/>
      <c r="C131" s="84"/>
      <c r="D131" s="84"/>
      <c r="E131" s="84"/>
      <c r="F131" s="84"/>
      <c r="G131" s="84"/>
    </row>
    <row r="132" spans="1:7" ht="12.75">
      <c r="A132" s="84" t="s">
        <v>175</v>
      </c>
      <c r="B132" s="84"/>
      <c r="C132" s="84"/>
      <c r="D132" s="84"/>
      <c r="E132" s="84"/>
      <c r="F132" s="84"/>
      <c r="G132" s="84"/>
    </row>
    <row r="133" spans="1:7" ht="12.75">
      <c r="A133" s="84" t="s">
        <v>160</v>
      </c>
      <c r="B133" s="84"/>
      <c r="C133" s="84"/>
      <c r="D133" s="84"/>
      <c r="E133" s="84"/>
      <c r="F133" s="84"/>
      <c r="G133" s="84"/>
    </row>
    <row r="134" spans="1:7" ht="12.75">
      <c r="A134" s="84" t="s">
        <v>161</v>
      </c>
      <c r="B134" s="84"/>
      <c r="C134" s="84"/>
      <c r="D134" s="84"/>
      <c r="E134" s="84"/>
      <c r="F134" s="84"/>
      <c r="G134" s="84"/>
    </row>
    <row r="135" spans="1:7" ht="12.75">
      <c r="A135" s="84" t="s">
        <v>176</v>
      </c>
      <c r="B135" s="84"/>
      <c r="C135" s="84"/>
      <c r="D135" s="84"/>
      <c r="E135" s="84"/>
      <c r="F135" s="84"/>
      <c r="G135" s="84"/>
    </row>
    <row r="136" spans="1:7" ht="12.75">
      <c r="A136" s="84" t="s">
        <v>162</v>
      </c>
      <c r="B136" s="84"/>
      <c r="C136" s="84"/>
      <c r="D136" s="84"/>
      <c r="E136" s="84"/>
      <c r="F136" s="84"/>
      <c r="G136" s="84"/>
    </row>
    <row r="137" spans="1:7" ht="12.75">
      <c r="A137" s="84" t="s">
        <v>163</v>
      </c>
      <c r="B137" s="84"/>
      <c r="C137" s="84"/>
      <c r="D137" s="84"/>
      <c r="E137" s="84"/>
      <c r="F137" s="84"/>
      <c r="G137" s="84"/>
    </row>
    <row r="138" spans="1:7" ht="12.75">
      <c r="A138" s="84" t="s">
        <v>164</v>
      </c>
      <c r="B138" s="84"/>
      <c r="C138" s="84"/>
      <c r="D138" s="84"/>
      <c r="E138" s="84"/>
      <c r="F138" s="84"/>
      <c r="G138" s="84"/>
    </row>
    <row r="139" spans="1:7" ht="12.75">
      <c r="A139" s="84" t="s">
        <v>165</v>
      </c>
      <c r="B139" s="84"/>
      <c r="C139" s="84"/>
      <c r="D139" s="84"/>
      <c r="F139" s="84"/>
      <c r="G139" s="84"/>
    </row>
    <row r="140" spans="1:7" ht="12.75">
      <c r="A140" s="84" t="s">
        <v>166</v>
      </c>
      <c r="B140" s="84"/>
      <c r="C140" s="84"/>
      <c r="D140" s="84"/>
      <c r="F140" s="84"/>
      <c r="G140" s="84"/>
    </row>
    <row r="141" spans="1:7" ht="12.75">
      <c r="A141" s="84" t="s">
        <v>167</v>
      </c>
      <c r="B141" s="84"/>
      <c r="C141" s="84"/>
      <c r="D141" s="84"/>
      <c r="F141" s="84"/>
      <c r="G141" s="84"/>
    </row>
    <row r="142" spans="1:7" ht="12.75">
      <c r="A142" s="84" t="s">
        <v>168</v>
      </c>
      <c r="B142" s="84"/>
      <c r="C142" s="84"/>
      <c r="D142" s="84"/>
      <c r="F142" s="84"/>
      <c r="G142" s="84"/>
    </row>
    <row r="143" spans="1:7" ht="12.75">
      <c r="A143" s="84" t="s">
        <v>169</v>
      </c>
      <c r="B143" s="84"/>
      <c r="C143" s="84"/>
      <c r="D143" s="84"/>
      <c r="F143" s="84"/>
      <c r="G143" s="84"/>
    </row>
    <row r="144" spans="1:7" ht="12.75">
      <c r="A144" s="84" t="s">
        <v>170</v>
      </c>
      <c r="B144" s="84"/>
      <c r="C144" s="84"/>
      <c r="D144" s="84"/>
      <c r="F144" s="84"/>
      <c r="G144" s="84"/>
    </row>
    <row r="145" spans="1:7" ht="12.75">
      <c r="A145" s="84" t="s">
        <v>171</v>
      </c>
      <c r="B145" s="84"/>
      <c r="C145" s="84"/>
      <c r="D145" s="84"/>
      <c r="F145" s="84"/>
      <c r="G145" s="84"/>
    </row>
    <row r="146" spans="1:7" ht="12.75">
      <c r="A146" s="87" t="s">
        <v>215</v>
      </c>
      <c r="B146" s="87"/>
      <c r="C146" s="84"/>
      <c r="D146" s="84"/>
      <c r="F146" s="84"/>
      <c r="G146" s="84"/>
    </row>
  </sheetData>
  <sheetProtection/>
  <mergeCells count="1">
    <mergeCell ref="F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CONTROL BUDGET</dc:title>
  <dc:subject/>
  <dc:creator>CYDNEY RAX</dc:creator>
  <cp:keywords/>
  <dc:description/>
  <cp:lastModifiedBy>mlmyles</cp:lastModifiedBy>
  <cp:lastPrinted>2013-05-16T13:47:46Z</cp:lastPrinted>
  <dcterms:created xsi:type="dcterms:W3CDTF">1999-12-03T21:52:07Z</dcterms:created>
  <dcterms:modified xsi:type="dcterms:W3CDTF">2014-02-06T17:12:08Z</dcterms:modified>
  <cp:category/>
  <cp:version/>
  <cp:contentType/>
  <cp:contentStatus/>
</cp:coreProperties>
</file>