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11640" firstSheet="1" activeTab="1"/>
  </bookViews>
  <sheets>
    <sheet name="Account codes" sheetId="1" state="hidden" r:id="rId1"/>
    <sheet name="Travel Expense Report" sheetId="2" r:id="rId2"/>
    <sheet name="TER Instruction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"GXVGPQH6XUP8Y72W6CKSLD4C"</definedName>
    <definedName name="_xlnm.Print_Area" localSheetId="2">'TER Instructions'!$A$1:$B$17</definedName>
    <definedName name="_xlnm.Print_Area" localSheetId="1">'Travel Expense Report'!$A$1:$I$306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fullCalcOnLoad="1"/>
</workbook>
</file>

<file path=xl/comments2.xml><?xml version="1.0" encoding="utf-8"?>
<comments xmlns="http://schemas.openxmlformats.org/spreadsheetml/2006/main">
  <authors>
    <author>MTGlisson</author>
    <author>Roch, Paul M</author>
  </authors>
  <commentList>
    <comment ref="I49" authorId="0">
      <text>
        <r>
          <rPr>
            <b/>
            <sz val="8"/>
            <rFont val="Tahoma"/>
            <family val="2"/>
          </rPr>
          <t>Enter UH travel advance as a positive number.</t>
        </r>
      </text>
    </comment>
    <comment ref="I50" authorId="0">
      <text>
        <r>
          <rPr>
            <b/>
            <sz val="8"/>
            <rFont val="Tahoma"/>
            <family val="2"/>
          </rPr>
          <t>Enter third-party (non-UH) reimbursement to traveler as a positive number.</t>
        </r>
      </text>
    </comment>
    <comment ref="I51" authorId="0">
      <text>
        <r>
          <rPr>
            <b/>
            <sz val="8"/>
            <rFont val="Tahoma"/>
            <family val="2"/>
          </rPr>
          <t>Enter disallowed travel expense incurred by traveler as a positive number.  Only enter the amount disallowed if it is included in the list of Traveler-Paid Travel Expenses.</t>
        </r>
      </text>
    </comment>
    <comment ref="B24" authorId="1">
      <text>
        <r>
          <rPr>
            <sz val="9"/>
            <rFont val="Tahoma"/>
            <family val="2"/>
          </rPr>
          <t>Insert appropriate account code</t>
        </r>
      </text>
    </comment>
    <comment ref="B26" authorId="1">
      <text>
        <r>
          <rPr>
            <sz val="9"/>
            <rFont val="Tahoma"/>
            <family val="2"/>
          </rPr>
          <t>Insert appropriate account code</t>
        </r>
      </text>
    </comment>
    <comment ref="B27" authorId="1">
      <text>
        <r>
          <rPr>
            <sz val="9"/>
            <rFont val="Tahoma"/>
            <family val="2"/>
          </rPr>
          <t>Insert appropriate account code</t>
        </r>
      </text>
    </comment>
    <comment ref="B88" authorId="1">
      <text>
        <r>
          <rPr>
            <sz val="9"/>
            <rFont val="Tahoma"/>
            <family val="2"/>
          </rPr>
          <t>Insert appropriate account code</t>
        </r>
      </text>
    </comment>
    <comment ref="B89" authorId="1">
      <text>
        <r>
          <rPr>
            <sz val="9"/>
            <rFont val="Tahoma"/>
            <family val="2"/>
          </rPr>
          <t>Insert appropriate account code</t>
        </r>
      </text>
    </comment>
    <comment ref="B90" authorId="1">
      <text>
        <r>
          <rPr>
            <sz val="9"/>
            <rFont val="Tahoma"/>
            <family val="2"/>
          </rPr>
          <t>Insert appropriate account code</t>
        </r>
      </text>
    </comment>
    <comment ref="B107" authorId="1">
      <text>
        <r>
          <rPr>
            <sz val="9"/>
            <rFont val="Tahoma"/>
            <family val="2"/>
          </rPr>
          <t>Insert appropriate account code</t>
        </r>
      </text>
    </comment>
    <comment ref="B149" authorId="1">
      <text>
        <r>
          <rPr>
            <sz val="9"/>
            <rFont val="Tahoma"/>
            <family val="2"/>
          </rPr>
          <t>Insert appropriate account code</t>
        </r>
      </text>
    </comment>
    <comment ref="B150" authorId="1">
      <text>
        <r>
          <rPr>
            <sz val="9"/>
            <rFont val="Tahoma"/>
            <family val="2"/>
          </rPr>
          <t>Insert appropriate account code</t>
        </r>
      </text>
    </comment>
    <comment ref="B151" authorId="1">
      <text>
        <r>
          <rPr>
            <sz val="9"/>
            <rFont val="Tahoma"/>
            <family val="2"/>
          </rPr>
          <t>Insert appropriate account code</t>
        </r>
      </text>
    </comment>
    <comment ref="B168" authorId="1">
      <text>
        <r>
          <rPr>
            <sz val="9"/>
            <rFont val="Tahoma"/>
            <family val="2"/>
          </rPr>
          <t>Insert appropriate account code</t>
        </r>
      </text>
    </comment>
    <comment ref="B210" authorId="1">
      <text>
        <r>
          <rPr>
            <sz val="9"/>
            <rFont val="Tahoma"/>
            <family val="2"/>
          </rPr>
          <t>Insert appropriate account code</t>
        </r>
      </text>
    </comment>
    <comment ref="B211" authorId="1">
      <text>
        <r>
          <rPr>
            <sz val="9"/>
            <rFont val="Tahoma"/>
            <family val="2"/>
          </rPr>
          <t>Insert appropriate account code</t>
        </r>
      </text>
    </comment>
    <comment ref="B212" authorId="1">
      <text>
        <r>
          <rPr>
            <sz val="9"/>
            <rFont val="Tahoma"/>
            <family val="2"/>
          </rPr>
          <t>Insert appropriate account code</t>
        </r>
      </text>
    </comment>
    <comment ref="B229" authorId="1">
      <text>
        <r>
          <rPr>
            <sz val="9"/>
            <rFont val="Tahoma"/>
            <family val="2"/>
          </rPr>
          <t>Insert appropriate account code</t>
        </r>
      </text>
    </comment>
    <comment ref="B271" authorId="1">
      <text>
        <r>
          <rPr>
            <sz val="9"/>
            <rFont val="Tahoma"/>
            <family val="2"/>
          </rPr>
          <t>Insert appropriate account code</t>
        </r>
      </text>
    </comment>
    <comment ref="B272" authorId="1">
      <text>
        <r>
          <rPr>
            <sz val="9"/>
            <rFont val="Tahoma"/>
            <family val="2"/>
          </rPr>
          <t>Insert appropriate account code</t>
        </r>
      </text>
    </comment>
    <comment ref="B273" authorId="1">
      <text>
        <r>
          <rPr>
            <sz val="9"/>
            <rFont val="Tahoma"/>
            <family val="2"/>
          </rPr>
          <t>Insert appropriate account code</t>
        </r>
      </text>
    </comment>
    <comment ref="B290" authorId="1">
      <text>
        <r>
          <rPr>
            <sz val="9"/>
            <rFont val="Tahoma"/>
            <family val="2"/>
          </rPr>
          <t>Insert appropriate account code</t>
        </r>
      </text>
    </comment>
    <comment ref="B22" authorId="1">
      <text>
        <r>
          <rPr>
            <sz val="9"/>
            <rFont val="Tahoma"/>
            <family val="2"/>
          </rPr>
          <t>Insert appropriate account code</t>
        </r>
      </text>
    </comment>
    <comment ref="B23" authorId="1">
      <text>
        <r>
          <rPr>
            <sz val="9"/>
            <rFont val="Tahoma"/>
            <family val="2"/>
          </rPr>
          <t>Insert appropriate account code</t>
        </r>
      </text>
    </comment>
    <comment ref="B42" authorId="1">
      <text>
        <r>
          <rPr>
            <sz val="9"/>
            <rFont val="Tahoma"/>
            <family val="2"/>
          </rPr>
          <t>Insert appropriate account code</t>
        </r>
      </text>
    </comment>
    <comment ref="B43" authorId="1">
      <text>
        <r>
          <rPr>
            <sz val="9"/>
            <rFont val="Tahoma"/>
            <family val="2"/>
          </rPr>
          <t>Insert appropriate account code</t>
        </r>
      </text>
    </comment>
    <comment ref="B39" authorId="1">
      <text>
        <r>
          <rPr>
            <sz val="9"/>
            <rFont val="Tahoma"/>
            <family val="2"/>
          </rPr>
          <t>Insert appropriate account code</t>
        </r>
      </text>
    </comment>
    <comment ref="B41" authorId="1">
      <text>
        <r>
          <rPr>
            <sz val="9"/>
            <rFont val="Tahoma"/>
            <family val="2"/>
          </rPr>
          <t>Insert appropriate account code</t>
        </r>
      </text>
    </comment>
    <comment ref="B86" authorId="1">
      <text>
        <r>
          <rPr>
            <sz val="9"/>
            <rFont val="Tahoma"/>
            <family val="2"/>
          </rPr>
          <t>Insert appropriate account code</t>
        </r>
      </text>
    </comment>
    <comment ref="B87" authorId="1">
      <text>
        <r>
          <rPr>
            <sz val="9"/>
            <rFont val="Tahoma"/>
            <family val="2"/>
          </rPr>
          <t>Insert appropriate account code</t>
        </r>
      </text>
    </comment>
    <comment ref="B102" authorId="1">
      <text>
        <r>
          <rPr>
            <sz val="9"/>
            <rFont val="Tahoma"/>
            <family val="2"/>
          </rPr>
          <t>Insert appropriate account code</t>
        </r>
      </text>
    </comment>
    <comment ref="B104" authorId="1">
      <text>
        <r>
          <rPr>
            <sz val="9"/>
            <rFont val="Tahoma"/>
            <family val="2"/>
          </rPr>
          <t>Insert appropriate account code</t>
        </r>
      </text>
    </comment>
    <comment ref="B105" authorId="1">
      <text>
        <r>
          <rPr>
            <sz val="9"/>
            <rFont val="Tahoma"/>
            <family val="2"/>
          </rPr>
          <t>Insert appropriate account code</t>
        </r>
      </text>
    </comment>
    <comment ref="B106" authorId="1">
      <text>
        <r>
          <rPr>
            <sz val="9"/>
            <rFont val="Tahoma"/>
            <family val="2"/>
          </rPr>
          <t>Insert appropriate account code</t>
        </r>
      </text>
    </comment>
    <comment ref="B146" authorId="1">
      <text>
        <r>
          <rPr>
            <sz val="9"/>
            <rFont val="Tahoma"/>
            <family val="2"/>
          </rPr>
          <t>Insert appropriate account code</t>
        </r>
      </text>
    </comment>
    <comment ref="B148" authorId="1">
      <text>
        <r>
          <rPr>
            <sz val="9"/>
            <rFont val="Tahoma"/>
            <family val="2"/>
          </rPr>
          <t>Insert appropriate account code</t>
        </r>
      </text>
    </comment>
    <comment ref="B163" authorId="1">
      <text>
        <r>
          <rPr>
            <sz val="9"/>
            <rFont val="Tahoma"/>
            <family val="2"/>
          </rPr>
          <t>Insert appropriate account code</t>
        </r>
      </text>
    </comment>
    <comment ref="B165" authorId="1">
      <text>
        <r>
          <rPr>
            <sz val="9"/>
            <rFont val="Tahoma"/>
            <family val="2"/>
          </rPr>
          <t>Insert appropriate account code</t>
        </r>
      </text>
    </comment>
    <comment ref="B166" authorId="1">
      <text>
        <r>
          <rPr>
            <sz val="9"/>
            <rFont val="Tahoma"/>
            <family val="2"/>
          </rPr>
          <t>Insert appropriate account code</t>
        </r>
      </text>
    </comment>
    <comment ref="B167" authorId="1">
      <text>
        <r>
          <rPr>
            <sz val="9"/>
            <rFont val="Tahoma"/>
            <family val="2"/>
          </rPr>
          <t>Insert appropriate account code</t>
        </r>
      </text>
    </comment>
    <comment ref="B224" authorId="1">
      <text>
        <r>
          <rPr>
            <sz val="9"/>
            <rFont val="Tahoma"/>
            <family val="2"/>
          </rPr>
          <t>Insert appropriate account code</t>
        </r>
      </text>
    </comment>
    <comment ref="B226" authorId="1">
      <text>
        <r>
          <rPr>
            <sz val="9"/>
            <rFont val="Tahoma"/>
            <family val="2"/>
          </rPr>
          <t>Insert appropriate account code</t>
        </r>
      </text>
    </comment>
    <comment ref="B227" authorId="1">
      <text>
        <r>
          <rPr>
            <sz val="9"/>
            <rFont val="Tahoma"/>
            <family val="2"/>
          </rPr>
          <t>Insert appropriate account code</t>
        </r>
      </text>
    </comment>
    <comment ref="B228" authorId="1">
      <text>
        <r>
          <rPr>
            <sz val="9"/>
            <rFont val="Tahoma"/>
            <family val="2"/>
          </rPr>
          <t>Insert appropriate account code</t>
        </r>
      </text>
    </comment>
    <comment ref="B286" authorId="1">
      <text>
        <r>
          <rPr>
            <sz val="9"/>
            <rFont val="Tahoma"/>
            <family val="2"/>
          </rPr>
          <t>Insert appropriate account code</t>
        </r>
      </text>
    </comment>
    <comment ref="B287" authorId="1">
      <text>
        <r>
          <rPr>
            <sz val="9"/>
            <rFont val="Tahoma"/>
            <family val="2"/>
          </rPr>
          <t>Insert appropriate account code</t>
        </r>
      </text>
    </comment>
    <comment ref="B288" authorId="1">
      <text>
        <r>
          <rPr>
            <sz val="9"/>
            <rFont val="Tahoma"/>
            <family val="2"/>
          </rPr>
          <t>Insert appropriate account code</t>
        </r>
      </text>
    </comment>
    <comment ref="B289" authorId="1">
      <text>
        <r>
          <rPr>
            <sz val="9"/>
            <rFont val="Tahoma"/>
            <family val="2"/>
          </rPr>
          <t>Insert appropriate account code</t>
        </r>
      </text>
    </comment>
    <comment ref="B268" authorId="1">
      <text>
        <r>
          <rPr>
            <sz val="9"/>
            <rFont val="Tahoma"/>
            <family val="2"/>
          </rPr>
          <t>Insert appropriate account code</t>
        </r>
      </text>
    </comment>
    <comment ref="B270" authorId="1">
      <text>
        <r>
          <rPr>
            <sz val="9"/>
            <rFont val="Tahoma"/>
            <family val="2"/>
          </rPr>
          <t>Insert appropriate account code</t>
        </r>
      </text>
    </comment>
    <comment ref="B207" authorId="1">
      <text>
        <r>
          <rPr>
            <sz val="9"/>
            <rFont val="Tahoma"/>
            <family val="2"/>
          </rPr>
          <t>Insert appropriate account code</t>
        </r>
      </text>
    </comment>
    <comment ref="B209" authorId="1">
      <text>
        <r>
          <rPr>
            <sz val="9"/>
            <rFont val="Tahoma"/>
            <family val="2"/>
          </rPr>
          <t>Insert appropriate account code</t>
        </r>
      </text>
    </comment>
    <comment ref="B25" authorId="1">
      <text>
        <r>
          <rPr>
            <sz val="9"/>
            <rFont val="Tahoma"/>
            <family val="2"/>
          </rPr>
          <t>Insert appropriate account code</t>
        </r>
      </text>
    </comment>
    <comment ref="B40" authorId="1">
      <text>
        <r>
          <rPr>
            <sz val="9"/>
            <rFont val="Tahoma"/>
            <family val="2"/>
          </rPr>
          <t>Insert appropriate account code</t>
        </r>
      </text>
    </comment>
    <comment ref="B85" authorId="1">
      <text>
        <r>
          <rPr>
            <sz val="9"/>
            <rFont val="Tahoma"/>
            <family val="2"/>
          </rPr>
          <t>Insert appropriate account code</t>
        </r>
      </text>
    </comment>
    <comment ref="B103" authorId="1">
      <text>
        <r>
          <rPr>
            <sz val="9"/>
            <rFont val="Tahoma"/>
            <family val="2"/>
          </rPr>
          <t>Insert appropriate account code</t>
        </r>
      </text>
    </comment>
    <comment ref="B147" authorId="1">
      <text>
        <r>
          <rPr>
            <sz val="9"/>
            <rFont val="Tahoma"/>
            <family val="2"/>
          </rPr>
          <t>Insert appropriate account code</t>
        </r>
      </text>
    </comment>
    <comment ref="B164" authorId="1">
      <text>
        <r>
          <rPr>
            <sz val="9"/>
            <rFont val="Tahoma"/>
            <family val="2"/>
          </rPr>
          <t>Insert appropriate account code</t>
        </r>
      </text>
    </comment>
    <comment ref="B208" authorId="1">
      <text>
        <r>
          <rPr>
            <sz val="9"/>
            <rFont val="Tahoma"/>
            <family val="2"/>
          </rPr>
          <t>Insert appropriate account code</t>
        </r>
      </text>
    </comment>
    <comment ref="B225" authorId="1">
      <text>
        <r>
          <rPr>
            <sz val="9"/>
            <rFont val="Tahoma"/>
            <family val="2"/>
          </rPr>
          <t>Insert appropriate account code</t>
        </r>
      </text>
    </comment>
    <comment ref="B269" authorId="1">
      <text>
        <r>
          <rPr>
            <sz val="9"/>
            <rFont val="Tahoma"/>
            <family val="2"/>
          </rPr>
          <t>Insert appropriate account code</t>
        </r>
      </text>
    </comment>
    <comment ref="B285" authorId="1">
      <text>
        <r>
          <rPr>
            <sz val="9"/>
            <rFont val="Tahoma"/>
            <family val="2"/>
          </rPr>
          <t>Insert appropriate account code</t>
        </r>
      </text>
    </comment>
  </commentList>
</comments>
</file>

<file path=xl/sharedStrings.xml><?xml version="1.0" encoding="utf-8"?>
<sst xmlns="http://schemas.openxmlformats.org/spreadsheetml/2006/main" count="354" uniqueCount="95">
  <si>
    <t>Rental car gasoline</t>
  </si>
  <si>
    <t>Hotel taxes</t>
  </si>
  <si>
    <t>Business phone calls</t>
  </si>
  <si>
    <t>UH-PAID TRAVEL EXPENSES</t>
  </si>
  <si>
    <t>TRAVELER-PAID TRAVEL EXPENSES</t>
  </si>
  <si>
    <t>UH TRAVEL ADVANCE</t>
  </si>
  <si>
    <t>DATE</t>
  </si>
  <si>
    <t>TOTAL</t>
  </si>
  <si>
    <t>DATE (Days 1-6)</t>
  </si>
  <si>
    <t>Days 1-6</t>
  </si>
  <si>
    <t>DATE (Days 7-12)</t>
  </si>
  <si>
    <t>DATE (Days 13-18)</t>
  </si>
  <si>
    <t>Attach the completed Travel Request.</t>
  </si>
  <si>
    <t>TRAVEL DAYS  1 - 6</t>
  </si>
  <si>
    <t>TRAVEL DAYS 7 - 12</t>
  </si>
  <si>
    <t>TRAVEL DAYS 13-18</t>
  </si>
  <si>
    <t>Print the number of pages needed.  Each page displays up to six days of travel.  Add more pages, if needed.</t>
  </si>
  <si>
    <t>AMOUNT DUE TRAVELER (UH), Days 1-6</t>
  </si>
  <si>
    <t>AMOUNT DUE TRAVELER (UH), Days 1-12</t>
  </si>
  <si>
    <t>AMOUNT DUE TRAVELER (UH), Days 1-18</t>
  </si>
  <si>
    <t>TRAVEL DAYS 19-24</t>
  </si>
  <si>
    <t>DATE (Days 19-24)</t>
  </si>
  <si>
    <t>AMOUNT DUE TRAVELER (UH), Days 1-24</t>
  </si>
  <si>
    <t>TRAVEL DAYS 25-30</t>
  </si>
  <si>
    <t>DATE (Days 25-30)</t>
  </si>
  <si>
    <t>AMOUNT DUE TRAVELER (UH), Days 1-30</t>
  </si>
  <si>
    <t>UH-PAID EXPENSE, DAYS 1-6</t>
  </si>
  <si>
    <t>UH-PAID EXPENSE, DAYS 1-12</t>
  </si>
  <si>
    <t>THIRD-PARTY (NON-UH) REIMBURSEMENT</t>
  </si>
  <si>
    <t>UH-PAID EXPENSE, DAYS 1-18</t>
  </si>
  <si>
    <t>UH-PAID EXPENSE, DAYS 1-24</t>
  </si>
  <si>
    <t>UH-PAID EXPENSE, DAYS 1-30</t>
  </si>
  <si>
    <t>DISALLOWED EXPENSE.  EXPLAIN:</t>
  </si>
  <si>
    <t>COMMENTS (IF NEEDED):</t>
  </si>
  <si>
    <t>TOTAL TRAVEL EXPENSE, DAYS 1-6</t>
  </si>
  <si>
    <t>TOTAL TRAVEL EXPENSE, DAYS 1-12</t>
  </si>
  <si>
    <t>TOTAL TRAVEL EXPENSE, DAYS 1-18</t>
  </si>
  <si>
    <t>TOTAL TRAVEL EXPENSE, DAYS 1-24</t>
  </si>
  <si>
    <t>TOTAL TRAVEL EXPENSE, DAYS 1-30</t>
  </si>
  <si>
    <t>Cumulative</t>
  </si>
  <si>
    <t>Employees and students must sign the Travel Expense Report.  Other travelers are not required to sign.</t>
  </si>
  <si>
    <t>Other mileage (attach proof of mileage)</t>
  </si>
  <si>
    <t>Indicate the amount of any travel advance received for this trip.</t>
  </si>
  <si>
    <t>Travel Req</t>
  </si>
  <si>
    <t>Voucher ID</t>
  </si>
  <si>
    <t>TRAVELER'S NAME</t>
  </si>
  <si>
    <t>Enter any amount paid by a third party and not UH.</t>
  </si>
  <si>
    <t xml:space="preserve">Enter any amount that is being disallowed by department and explain why. </t>
  </si>
  <si>
    <t xml:space="preserve">Parking </t>
  </si>
  <si>
    <t xml:space="preserve">Tolls </t>
  </si>
  <si>
    <t>Tips for baggage handling - Local Funds</t>
  </si>
  <si>
    <t>Employee-Texas</t>
  </si>
  <si>
    <t>Employee-Foreign</t>
  </si>
  <si>
    <t>Prospective Employee</t>
  </si>
  <si>
    <t>Student</t>
  </si>
  <si>
    <t>Match</t>
  </si>
  <si>
    <t>Index</t>
  </si>
  <si>
    <t>Employee/Student Certification: I certify that all expenses listed above are true, correct, and any "amount due traveler" is unpaid.</t>
  </si>
  <si>
    <r>
      <t xml:space="preserve">Mileage UH/airport </t>
    </r>
    <r>
      <rPr>
        <sz val="8"/>
        <rFont val="Arial"/>
        <family val="2"/>
      </rPr>
      <t>(IAH=23.91 miles; HOB=8.04 miles)</t>
    </r>
  </si>
  <si>
    <t>Airfare - UH Paid</t>
  </si>
  <si>
    <t>Rental car - UH Paid</t>
  </si>
  <si>
    <t>Registration (grant cost center)</t>
  </si>
  <si>
    <t>Other (specify and insert account code):</t>
  </si>
  <si>
    <t>Account</t>
  </si>
  <si>
    <t>Enter traveler's name. Enter the travel request number in this format: Last Name of Traveler-Destination-First Day of Travel. Example: Jones-Austin-12-05-12. Enter the voucher number.</t>
  </si>
  <si>
    <t>Enter the date for each day of travel. Travel dates 1 to 6 are entered on the first page, 7 to 12 on the second page, etc.</t>
  </si>
  <si>
    <t>TOTAL APPROVED ON TRAVEL REQUEST</t>
  </si>
  <si>
    <t>Employee or Student Signature REQUIRED</t>
  </si>
  <si>
    <t>Supervisors/unit heads must sign the Travel Expense Report if the cumulative actual travel expense is greater than 10% of the total expense approved on the Travel Request.</t>
  </si>
  <si>
    <t>Attach proof of mileage if not  reporting standard mileage between UH and a Houston airport. Standard mileage: (IAH=47.82 miles roundtrip; HOB=16.08 miles roundtrip).</t>
  </si>
  <si>
    <t>Attach receipts for any additional expenses that exceed $75.00.</t>
  </si>
  <si>
    <t>Submit the voucher to Accounts Payable no later than 15 days after the traveler submits all required documentation to the department.</t>
  </si>
  <si>
    <t>For foreign travel, attach an agenda and trip report that describes the activities and meetings including those attending, and how the trip was beneficial for the university.</t>
  </si>
  <si>
    <t>Indicate the amount of travel expense incurred by the traveler and/or paid by UH in the appropriate categories for each day.</t>
  </si>
  <si>
    <t>Type of Trip</t>
  </si>
  <si>
    <t>Employee-Out-of-State</t>
  </si>
  <si>
    <t>Travel Expense Description</t>
  </si>
  <si>
    <t>Registration (not grant cost center)</t>
  </si>
  <si>
    <t>Taxi/Shuttle/Bus/Rail - UH Paid</t>
  </si>
  <si>
    <t>Lodging</t>
  </si>
  <si>
    <t>Meals (including tips)</t>
  </si>
  <si>
    <t>Airfare - Traveler Paid</t>
  </si>
  <si>
    <t>Rental car - Traveler Paid</t>
  </si>
  <si>
    <t>Taxi/Shuttle/Bus/Rail - Traveler Paid</t>
  </si>
  <si>
    <t>Days 25-30</t>
  </si>
  <si>
    <t>Days 19-24</t>
  </si>
  <si>
    <t>Days 13-18</t>
  </si>
  <si>
    <t>Days 7-12</t>
  </si>
  <si>
    <t>Attach itemized receipts for traveler-paid airfare, lodging, meals, rental car, and registration.</t>
  </si>
  <si>
    <t>For domestic travel, attach a daily itinerary of meetings attended or a conference program that supports the business purpose of the trip.</t>
  </si>
  <si>
    <t>N/A</t>
  </si>
  <si>
    <t>Select the Type of Trip (Employee-Texas; Employee Out-of-State; Employee-Foreign; Prospective Employee; Student; Athletics - Team Travel; Athletics - Recruiting)</t>
  </si>
  <si>
    <t>Team Travel</t>
  </si>
  <si>
    <t>Student Recruiting</t>
  </si>
  <si>
    <t>University Guest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</si>
</sst>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/dd/yy"/>
    <numFmt numFmtId="169" formatCode="#,##0.000_);[Red]\(#,##0.000\)"/>
  </numFmts>
  <fonts count="42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0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68" fontId="1" fillId="0" borderId="10" xfId="0" applyNumberFormat="1" applyFont="1" applyBorder="1" applyAlignment="1" applyProtection="1">
      <alignment/>
      <protection locked="0"/>
    </xf>
    <xf numFmtId="40" fontId="1" fillId="0" borderId="10" xfId="0" applyNumberFormat="1" applyFont="1" applyBorder="1" applyAlignment="1" applyProtection="1">
      <alignment shrinkToFit="1"/>
      <protection locked="0"/>
    </xf>
    <xf numFmtId="40" fontId="1" fillId="0" borderId="10" xfId="0" applyNumberFormat="1" applyFont="1" applyBorder="1" applyAlignment="1">
      <alignment shrinkToFit="1"/>
    </xf>
    <xf numFmtId="0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0" fontId="1" fillId="0" borderId="10" xfId="0" applyNumberFormat="1" applyFont="1" applyBorder="1" applyAlignment="1" applyProtection="1">
      <alignment shrinkToFit="1"/>
      <protection/>
    </xf>
    <xf numFmtId="0" fontId="1" fillId="0" borderId="0" xfId="0" applyFont="1" applyAlignment="1">
      <alignment/>
    </xf>
    <xf numFmtId="40" fontId="1" fillId="0" borderId="11" xfId="0" applyNumberFormat="1" applyFont="1" applyBorder="1" applyAlignment="1" applyProtection="1">
      <alignment shrinkToFit="1"/>
      <protection locked="0"/>
    </xf>
    <xf numFmtId="40" fontId="1" fillId="0" borderId="12" xfId="0" applyNumberFormat="1" applyFont="1" applyBorder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0" fontId="1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0" fontId="1" fillId="0" borderId="11" xfId="0" applyNumberFormat="1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 shrinkToFit="1"/>
      <protection locked="0"/>
    </xf>
    <xf numFmtId="49" fontId="1" fillId="0" borderId="13" xfId="0" applyNumberFormat="1" applyFont="1" applyBorder="1" applyAlignment="1" applyProtection="1">
      <alignment horizontal="center" shrinkToFit="1"/>
      <protection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wrapText="1"/>
    </xf>
    <xf numFmtId="40" fontId="1" fillId="0" borderId="10" xfId="0" applyNumberFormat="1" applyFont="1" applyBorder="1" applyAlignment="1">
      <alignment/>
    </xf>
    <xf numFmtId="40" fontId="1" fillId="0" borderId="0" xfId="0" applyNumberFormat="1" applyFont="1" applyBorder="1" applyAlignment="1" applyProtection="1">
      <alignment shrinkToFit="1"/>
      <protection/>
    </xf>
    <xf numFmtId="4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 shrinkToFit="1"/>
      <protection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8" fontId="1" fillId="0" borderId="13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 shrinkToFit="1"/>
      <protection/>
    </xf>
    <xf numFmtId="0" fontId="1" fillId="0" borderId="13" xfId="0" applyNumberFormat="1" applyFont="1" applyBorder="1" applyAlignment="1" applyProtection="1">
      <alignment shrinkToFit="1"/>
      <protection/>
    </xf>
    <xf numFmtId="0" fontId="0" fillId="33" borderId="0" xfId="0" applyFill="1" applyAlignment="1">
      <alignment horizontal="center"/>
    </xf>
    <xf numFmtId="49" fontId="1" fillId="0" borderId="13" xfId="0" applyNumberFormat="1" applyFont="1" applyBorder="1" applyAlignment="1" applyProtection="1">
      <alignment horizontal="center" shrinkToFit="1"/>
      <protection locked="0"/>
    </xf>
    <xf numFmtId="49" fontId="1" fillId="0" borderId="13" xfId="0" applyNumberFormat="1" applyFont="1" applyBorder="1" applyAlignment="1" applyProtection="1">
      <alignment shrinkToFit="1"/>
      <protection locked="0"/>
    </xf>
    <xf numFmtId="0" fontId="5" fillId="0" borderId="0" xfId="0" applyFont="1" applyAlignment="1">
      <alignment wrapText="1"/>
    </xf>
    <xf numFmtId="49" fontId="1" fillId="0" borderId="13" xfId="0" applyNumberFormat="1" applyFont="1" applyBorder="1" applyAlignment="1" applyProtection="1">
      <alignment horizontal="center" shrinkToFit="1"/>
      <protection/>
    </xf>
    <xf numFmtId="0" fontId="1" fillId="0" borderId="13" xfId="0" applyNumberFormat="1" applyFont="1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3.421875" style="0" bestFit="1" customWidth="1"/>
    <col min="2" max="2" width="6.140625" style="0" bestFit="1" customWidth="1"/>
    <col min="3" max="3" width="6.00390625" style="0" bestFit="1" customWidth="1"/>
    <col min="4" max="4" width="14.57421875" style="0" bestFit="1" customWidth="1"/>
    <col min="5" max="5" width="18.8515625" style="0" customWidth="1"/>
    <col min="6" max="6" width="15.57421875" style="0" customWidth="1"/>
    <col min="7" max="7" width="19.28125" style="0" bestFit="1" customWidth="1"/>
    <col min="9" max="10" width="19.28125" style="0" customWidth="1"/>
  </cols>
  <sheetData>
    <row r="1" spans="1:11" ht="24">
      <c r="A1" s="36" t="s">
        <v>76</v>
      </c>
      <c r="B1" t="s">
        <v>55</v>
      </c>
      <c r="C1" t="s">
        <v>56</v>
      </c>
      <c r="D1" s="24" t="s">
        <v>51</v>
      </c>
      <c r="E1" s="25" t="s">
        <v>75</v>
      </c>
      <c r="F1" s="24" t="s">
        <v>52</v>
      </c>
      <c r="G1" s="24" t="s">
        <v>53</v>
      </c>
      <c r="H1" s="24" t="s">
        <v>54</v>
      </c>
      <c r="I1" s="24" t="s">
        <v>92</v>
      </c>
      <c r="J1" s="24" t="s">
        <v>93</v>
      </c>
      <c r="K1" s="63" t="s">
        <v>94</v>
      </c>
    </row>
    <row r="2" spans="1:4" ht="12.75">
      <c r="A2" s="24" t="s">
        <v>51</v>
      </c>
      <c r="B2" s="26"/>
      <c r="C2" s="26"/>
      <c r="D2" s="28">
        <v>8</v>
      </c>
    </row>
    <row r="3" spans="1:3" ht="12.75">
      <c r="A3" s="25" t="s">
        <v>75</v>
      </c>
      <c r="B3" s="27"/>
      <c r="C3" s="27"/>
    </row>
    <row r="4" spans="1:3" ht="12.75">
      <c r="A4" s="24" t="s">
        <v>52</v>
      </c>
      <c r="B4" s="26"/>
      <c r="C4" s="26"/>
    </row>
    <row r="5" spans="1:3" ht="12.75">
      <c r="A5" s="24" t="s">
        <v>53</v>
      </c>
      <c r="B5" s="26"/>
      <c r="C5" s="26"/>
    </row>
    <row r="6" spans="1:3" ht="12.75">
      <c r="A6" s="24" t="s">
        <v>54</v>
      </c>
      <c r="B6" s="26"/>
      <c r="C6" s="26"/>
    </row>
    <row r="7" spans="1:3" ht="12.75">
      <c r="A7" s="24" t="s">
        <v>92</v>
      </c>
      <c r="B7" s="26"/>
      <c r="C7" s="26"/>
    </row>
    <row r="8" spans="1:3" ht="12.75">
      <c r="A8" s="24" t="s">
        <v>93</v>
      </c>
      <c r="B8" s="26"/>
      <c r="C8" s="26"/>
    </row>
    <row r="9" ht="12.75">
      <c r="A9" s="63" t="s">
        <v>94</v>
      </c>
    </row>
    <row r="12" spans="2:3" ht="12.75">
      <c r="B12" t="s">
        <v>55</v>
      </c>
      <c r="C12" t="s">
        <v>56</v>
      </c>
    </row>
    <row r="13" spans="1:11" ht="12.75">
      <c r="A13" t="s">
        <v>81</v>
      </c>
      <c r="B13" s="23">
        <f>MATCH('Travel Expense Report'!A7,'Account codes'!$A$13:$A$30,0)</f>
        <v>1</v>
      </c>
      <c r="C13" s="23">
        <f>INDEX($D$13:$K$30,B13,$D$2)</f>
        <v>56137</v>
      </c>
      <c r="D13" s="28">
        <v>56101</v>
      </c>
      <c r="E13" s="28">
        <v>56115</v>
      </c>
      <c r="F13" s="28">
        <v>56118</v>
      </c>
      <c r="G13" s="28">
        <v>56119</v>
      </c>
      <c r="H13" s="28">
        <v>56124</v>
      </c>
      <c r="I13" s="28">
        <v>56125</v>
      </c>
      <c r="J13" s="28">
        <v>56126</v>
      </c>
      <c r="K13" s="28">
        <v>56137</v>
      </c>
    </row>
    <row r="14" spans="1:11" ht="12.75">
      <c r="A14" s="23" t="s">
        <v>79</v>
      </c>
      <c r="B14" s="23">
        <f>MATCH('Travel Expense Report'!A8,'Account codes'!$A$13:$A$30,0)</f>
        <v>2</v>
      </c>
      <c r="C14" s="23">
        <f aca="true" t="shared" si="0" ref="C14:C30">INDEX($D$13:$K$30,B14,$D$2)</f>
        <v>56137</v>
      </c>
      <c r="D14" s="29">
        <v>56105</v>
      </c>
      <c r="E14" s="29">
        <v>56113</v>
      </c>
      <c r="F14" s="28">
        <v>56118</v>
      </c>
      <c r="G14" s="28">
        <v>56119</v>
      </c>
      <c r="H14" s="28">
        <v>56124</v>
      </c>
      <c r="I14" s="28">
        <v>56125</v>
      </c>
      <c r="J14" s="28">
        <v>56126</v>
      </c>
      <c r="K14" s="28">
        <v>56137</v>
      </c>
    </row>
    <row r="15" spans="1:11" ht="12.75">
      <c r="A15" t="s">
        <v>82</v>
      </c>
      <c r="B15" s="23">
        <f>MATCH('Travel Expense Report'!A9,'Account codes'!$A$13:$A$30,0)</f>
        <v>3</v>
      </c>
      <c r="C15" s="23">
        <f t="shared" si="0"/>
        <v>56137</v>
      </c>
      <c r="D15" s="28">
        <v>56101</v>
      </c>
      <c r="E15" s="28">
        <v>56115</v>
      </c>
      <c r="F15" s="28">
        <v>56118</v>
      </c>
      <c r="G15" s="28">
        <v>56119</v>
      </c>
      <c r="H15" s="28">
        <v>56124</v>
      </c>
      <c r="I15" s="28">
        <v>56125</v>
      </c>
      <c r="J15" s="28">
        <v>56126</v>
      </c>
      <c r="K15" s="28">
        <v>56137</v>
      </c>
    </row>
    <row r="16" spans="1:11" ht="12.75">
      <c r="A16" t="s">
        <v>77</v>
      </c>
      <c r="B16" s="23">
        <f>MATCH('Travel Expense Report'!A10,'Account codes'!$A$13:$A$30,0)</f>
        <v>4</v>
      </c>
      <c r="C16" s="23">
        <f t="shared" si="0"/>
        <v>56137</v>
      </c>
      <c r="D16" s="28">
        <v>54901</v>
      </c>
      <c r="E16" s="28">
        <v>54901</v>
      </c>
      <c r="F16" s="28">
        <v>54901</v>
      </c>
      <c r="G16" s="28">
        <v>54901</v>
      </c>
      <c r="H16" s="28">
        <v>54901</v>
      </c>
      <c r="I16" s="28">
        <v>56125</v>
      </c>
      <c r="J16" s="28">
        <v>56126</v>
      </c>
      <c r="K16" s="28">
        <v>56137</v>
      </c>
    </row>
    <row r="17" spans="1:11" ht="12.75">
      <c r="A17" t="s">
        <v>61</v>
      </c>
      <c r="B17" s="23">
        <f>MATCH('Travel Expense Report'!A11,'Account codes'!$A$13:$A$30,0)</f>
        <v>5</v>
      </c>
      <c r="C17" s="23">
        <f t="shared" si="0"/>
        <v>56137</v>
      </c>
      <c r="D17" s="28">
        <v>54910</v>
      </c>
      <c r="E17" s="28">
        <v>54910</v>
      </c>
      <c r="F17" s="28">
        <v>54910</v>
      </c>
      <c r="G17" s="28">
        <v>54910</v>
      </c>
      <c r="H17" s="28">
        <v>54910</v>
      </c>
      <c r="I17" s="28" t="s">
        <v>90</v>
      </c>
      <c r="J17" s="28" t="s">
        <v>90</v>
      </c>
      <c r="K17" s="28">
        <v>56137</v>
      </c>
    </row>
    <row r="18" spans="1:11" ht="12.75">
      <c r="A18" s="23" t="s">
        <v>80</v>
      </c>
      <c r="B18" s="23">
        <f>MATCH('Travel Expense Report'!A12,'Account codes'!$A$13:$A$30,0)</f>
        <v>6</v>
      </c>
      <c r="C18" s="23">
        <f t="shared" si="0"/>
        <v>56137</v>
      </c>
      <c r="D18" s="29">
        <v>56105</v>
      </c>
      <c r="E18" s="29">
        <v>56113</v>
      </c>
      <c r="F18" s="28">
        <v>56118</v>
      </c>
      <c r="G18" s="28">
        <v>56119</v>
      </c>
      <c r="H18" s="28">
        <v>56124</v>
      </c>
      <c r="I18" s="28">
        <v>56125</v>
      </c>
      <c r="J18" s="28">
        <v>56126</v>
      </c>
      <c r="K18" s="28">
        <v>56137</v>
      </c>
    </row>
    <row r="19" spans="1:11" ht="12.75">
      <c r="A19" t="s">
        <v>58</v>
      </c>
      <c r="B19" s="23">
        <f>MATCH('Travel Expense Report'!A13,'Account codes'!$A$13:$A$30,0)</f>
        <v>7</v>
      </c>
      <c r="C19" s="23">
        <f t="shared" si="0"/>
        <v>56137</v>
      </c>
      <c r="D19" s="28">
        <v>56102</v>
      </c>
      <c r="E19" s="28">
        <v>56109</v>
      </c>
      <c r="F19" s="28">
        <v>56118</v>
      </c>
      <c r="G19" s="28">
        <v>56119</v>
      </c>
      <c r="H19" s="28">
        <v>56124</v>
      </c>
      <c r="I19" s="28">
        <v>56125</v>
      </c>
      <c r="J19" s="28">
        <v>56126</v>
      </c>
      <c r="K19" s="28">
        <v>56137</v>
      </c>
    </row>
    <row r="20" spans="1:11" ht="12.75">
      <c r="A20" t="s">
        <v>41</v>
      </c>
      <c r="B20" s="23">
        <f>MATCH('Travel Expense Report'!A14,'Account codes'!$A$13:$A$30,0)</f>
        <v>8</v>
      </c>
      <c r="C20" s="23">
        <f t="shared" si="0"/>
        <v>56137</v>
      </c>
      <c r="D20" s="28">
        <v>56102</v>
      </c>
      <c r="E20" s="28">
        <v>56109</v>
      </c>
      <c r="F20" s="28">
        <v>56118</v>
      </c>
      <c r="G20" s="28">
        <v>56119</v>
      </c>
      <c r="H20" s="28">
        <v>56124</v>
      </c>
      <c r="I20" s="28">
        <v>56125</v>
      </c>
      <c r="J20" s="28">
        <v>56126</v>
      </c>
      <c r="K20" s="28">
        <v>56137</v>
      </c>
    </row>
    <row r="21" spans="1:11" ht="12.75">
      <c r="A21" s="23" t="s">
        <v>48</v>
      </c>
      <c r="B21" s="23">
        <f>MATCH('Travel Expense Report'!A15,'Account codes'!$A$13:$A$30,0)</f>
        <v>9</v>
      </c>
      <c r="C21" s="23">
        <f t="shared" si="0"/>
        <v>56137</v>
      </c>
      <c r="D21" s="28">
        <v>56104</v>
      </c>
      <c r="E21" s="28">
        <v>56112</v>
      </c>
      <c r="F21" s="28">
        <v>56118</v>
      </c>
      <c r="G21" s="28">
        <v>56119</v>
      </c>
      <c r="H21" s="28">
        <v>56124</v>
      </c>
      <c r="I21" s="28">
        <v>56125</v>
      </c>
      <c r="J21" s="28">
        <v>56126</v>
      </c>
      <c r="K21" s="28">
        <v>56137</v>
      </c>
    </row>
    <row r="22" spans="1:11" ht="12.75">
      <c r="A22" t="s">
        <v>0</v>
      </c>
      <c r="B22" s="23">
        <f>MATCH('Travel Expense Report'!A16,'Account codes'!$A$13:$A$30,0)</f>
        <v>10</v>
      </c>
      <c r="C22" s="23">
        <f t="shared" si="0"/>
        <v>56137</v>
      </c>
      <c r="D22" s="28">
        <v>56104</v>
      </c>
      <c r="E22" s="28">
        <v>56112</v>
      </c>
      <c r="F22" s="28">
        <v>56118</v>
      </c>
      <c r="G22" s="28">
        <v>56119</v>
      </c>
      <c r="H22" s="28">
        <v>56124</v>
      </c>
      <c r="I22" s="28">
        <v>56125</v>
      </c>
      <c r="J22" s="28">
        <v>56126</v>
      </c>
      <c r="K22" s="28">
        <v>56137</v>
      </c>
    </row>
    <row r="23" spans="1:11" ht="12.75">
      <c r="A23" s="23" t="s">
        <v>49</v>
      </c>
      <c r="B23" s="23">
        <f>MATCH('Travel Expense Report'!A17,'Account codes'!$A$13:$A$30,0)</f>
        <v>11</v>
      </c>
      <c r="C23" s="23">
        <f t="shared" si="0"/>
        <v>56137</v>
      </c>
      <c r="D23" s="28">
        <v>56104</v>
      </c>
      <c r="E23" s="28">
        <v>56112</v>
      </c>
      <c r="F23" s="28">
        <v>56118</v>
      </c>
      <c r="G23" s="28">
        <v>56119</v>
      </c>
      <c r="H23" s="28">
        <v>56124</v>
      </c>
      <c r="I23" s="28">
        <v>56125</v>
      </c>
      <c r="J23" s="28">
        <v>56126</v>
      </c>
      <c r="K23" s="28">
        <v>56137</v>
      </c>
    </row>
    <row r="24" spans="1:11" ht="12.75">
      <c r="A24" t="s">
        <v>1</v>
      </c>
      <c r="B24" s="23">
        <f>MATCH('Travel Expense Report'!A18,'Account codes'!$A$13:$A$30,0)</f>
        <v>12</v>
      </c>
      <c r="C24" s="23">
        <f t="shared" si="0"/>
        <v>56137</v>
      </c>
      <c r="D24" s="28">
        <v>56104</v>
      </c>
      <c r="E24" s="28">
        <v>56112</v>
      </c>
      <c r="F24" s="28">
        <v>56118</v>
      </c>
      <c r="G24" s="28">
        <v>56119</v>
      </c>
      <c r="H24" s="28">
        <v>56124</v>
      </c>
      <c r="I24" s="28">
        <v>56125</v>
      </c>
      <c r="J24" s="28">
        <v>56126</v>
      </c>
      <c r="K24" s="28">
        <v>56137</v>
      </c>
    </row>
    <row r="25" spans="1:11" ht="12.75">
      <c r="A25" s="23" t="s">
        <v>50</v>
      </c>
      <c r="B25" s="23">
        <f>MATCH('Travel Expense Report'!A19,'Account codes'!$A$13:$A$30,0)</f>
        <v>13</v>
      </c>
      <c r="C25" s="23">
        <f t="shared" si="0"/>
        <v>56137</v>
      </c>
      <c r="D25" s="28">
        <v>56104</v>
      </c>
      <c r="E25" s="28">
        <v>56112</v>
      </c>
      <c r="F25" s="28">
        <v>56118</v>
      </c>
      <c r="G25" s="28">
        <v>56119</v>
      </c>
      <c r="H25" s="28">
        <v>56124</v>
      </c>
      <c r="I25" s="28">
        <v>56125</v>
      </c>
      <c r="J25" s="28">
        <v>56126</v>
      </c>
      <c r="K25" s="28">
        <v>56137</v>
      </c>
    </row>
    <row r="26" spans="1:11" ht="12.75">
      <c r="A26" t="s">
        <v>2</v>
      </c>
      <c r="B26" s="23">
        <f>MATCH('Travel Expense Report'!A20,'Account codes'!$A$13:$A$30,0)</f>
        <v>14</v>
      </c>
      <c r="C26" s="23">
        <f t="shared" si="0"/>
        <v>56137</v>
      </c>
      <c r="D26" s="28">
        <v>56104</v>
      </c>
      <c r="E26" s="28">
        <v>56112</v>
      </c>
      <c r="F26" s="28">
        <v>56118</v>
      </c>
      <c r="G26" s="28">
        <v>56119</v>
      </c>
      <c r="H26" s="28">
        <v>56124</v>
      </c>
      <c r="I26" s="28">
        <v>56125</v>
      </c>
      <c r="J26" s="28">
        <v>56126</v>
      </c>
      <c r="K26" s="28">
        <v>56137</v>
      </c>
    </row>
    <row r="27" spans="1:11" ht="12.75">
      <c r="A27" s="15" t="s">
        <v>83</v>
      </c>
      <c r="B27" s="23">
        <f>MATCH('Travel Expense Report'!A21,'Account codes'!$A$13:$A$30,0)</f>
        <v>15</v>
      </c>
      <c r="C27" s="23">
        <f t="shared" si="0"/>
        <v>56137</v>
      </c>
      <c r="D27" s="28">
        <v>56101</v>
      </c>
      <c r="E27" s="28">
        <v>56115</v>
      </c>
      <c r="F27" s="28">
        <v>56118</v>
      </c>
      <c r="G27" s="28">
        <v>56119</v>
      </c>
      <c r="H27" s="28">
        <v>56124</v>
      </c>
      <c r="I27" s="28">
        <v>56125</v>
      </c>
      <c r="J27" s="28">
        <v>56126</v>
      </c>
      <c r="K27" s="28">
        <v>56137</v>
      </c>
    </row>
    <row r="28" spans="1:11" ht="12.75">
      <c r="A28" t="s">
        <v>59</v>
      </c>
      <c r="B28" s="23">
        <f>MATCH('Travel Expense Report'!A31,'Account codes'!$A$13:$A$30,0)</f>
        <v>16</v>
      </c>
      <c r="C28" s="23">
        <f t="shared" si="0"/>
        <v>56137</v>
      </c>
      <c r="D28" s="28">
        <v>56000</v>
      </c>
      <c r="E28" s="28">
        <v>56114</v>
      </c>
      <c r="F28" s="28">
        <v>56118</v>
      </c>
      <c r="G28" s="28">
        <v>56119</v>
      </c>
      <c r="H28" s="28">
        <v>56124</v>
      </c>
      <c r="I28" s="28">
        <v>56125</v>
      </c>
      <c r="J28" s="28">
        <v>56126</v>
      </c>
      <c r="K28" s="28">
        <v>56137</v>
      </c>
    </row>
    <row r="29" spans="1:11" ht="12.75">
      <c r="A29" t="s">
        <v>60</v>
      </c>
      <c r="B29" s="23">
        <f>MATCH('Travel Expense Report'!A33,'Account codes'!$A$13:$A$30,0)</f>
        <v>17</v>
      </c>
      <c r="C29" s="23">
        <f t="shared" si="0"/>
        <v>56137</v>
      </c>
      <c r="D29" s="28">
        <v>56000</v>
      </c>
      <c r="E29" s="28">
        <v>56114</v>
      </c>
      <c r="F29" s="28">
        <v>56118</v>
      </c>
      <c r="G29" s="28">
        <v>56119</v>
      </c>
      <c r="H29" s="28">
        <v>56124</v>
      </c>
      <c r="I29" s="28">
        <v>56125</v>
      </c>
      <c r="J29" s="28">
        <v>56126</v>
      </c>
      <c r="K29" s="28">
        <v>56137</v>
      </c>
    </row>
    <row r="30" spans="1:11" ht="12.75">
      <c r="A30" s="37" t="s">
        <v>78</v>
      </c>
      <c r="B30" s="23">
        <f>MATCH('Travel Expense Report'!A38,'Account codes'!$A$13:$A$30,0)</f>
        <v>18</v>
      </c>
      <c r="C30" s="23">
        <f t="shared" si="0"/>
        <v>56137</v>
      </c>
      <c r="D30" s="28">
        <v>56000</v>
      </c>
      <c r="E30" s="28">
        <v>56114</v>
      </c>
      <c r="F30" s="28">
        <v>56118</v>
      </c>
      <c r="G30" s="28">
        <v>56119</v>
      </c>
      <c r="H30" s="28">
        <v>56124</v>
      </c>
      <c r="I30" s="28">
        <v>56125</v>
      </c>
      <c r="J30" s="28">
        <v>56126</v>
      </c>
      <c r="K30" s="28">
        <v>56137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6"/>
  <sheetViews>
    <sheetView tabSelected="1" workbookViewId="0" topLeftCell="A1">
      <selection activeCell="I40" sqref="I40"/>
    </sheetView>
  </sheetViews>
  <sheetFormatPr defaultColWidth="9.140625" defaultRowHeight="12.75"/>
  <cols>
    <col min="1" max="1" width="40.421875" style="0" customWidth="1"/>
    <col min="2" max="2" width="7.8515625" style="0" bestFit="1" customWidth="1"/>
    <col min="9" max="9" width="10.00390625" style="0" bestFit="1" customWidth="1"/>
    <col min="10" max="11" width="9.140625" style="0" customWidth="1"/>
  </cols>
  <sheetData>
    <row r="1" spans="1:9" ht="12.75">
      <c r="A1" s="48" t="s">
        <v>13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t="s">
        <v>45</v>
      </c>
      <c r="C2" s="50"/>
      <c r="D2" s="50"/>
      <c r="E2" s="20" t="s">
        <v>43</v>
      </c>
      <c r="F2" s="49"/>
      <c r="G2" s="49"/>
      <c r="H2" s="20" t="s">
        <v>44</v>
      </c>
      <c r="I2" s="21"/>
    </row>
    <row r="3" ht="12.75">
      <c r="A3" t="s">
        <v>74</v>
      </c>
    </row>
    <row r="5" spans="1:9" ht="12.75">
      <c r="A5" t="s">
        <v>8</v>
      </c>
      <c r="C5" s="3"/>
      <c r="D5" s="3"/>
      <c r="E5" s="3"/>
      <c r="F5" s="3"/>
      <c r="G5" s="3"/>
      <c r="H5" s="3"/>
      <c r="I5" s="8" t="s">
        <v>7</v>
      </c>
    </row>
    <row r="6" spans="1:9" ht="12.75">
      <c r="A6" t="s">
        <v>4</v>
      </c>
      <c r="B6" t="s">
        <v>63</v>
      </c>
      <c r="I6" s="9" t="s">
        <v>9</v>
      </c>
    </row>
    <row r="7" spans="1:11" ht="12.75">
      <c r="A7" t="s">
        <v>81</v>
      </c>
      <c r="B7">
        <f>'Account codes'!C$13</f>
        <v>56137</v>
      </c>
      <c r="C7" s="4"/>
      <c r="D7" s="4"/>
      <c r="E7" s="4"/>
      <c r="F7" s="4"/>
      <c r="G7" s="4"/>
      <c r="H7" s="4"/>
      <c r="I7" s="5">
        <f aca="true" t="shared" si="0" ref="I7:I27">SUM(C7:H7)</f>
        <v>0</v>
      </c>
      <c r="J7" s="28"/>
      <c r="K7" s="28"/>
    </row>
    <row r="8" spans="1:11" ht="12.75">
      <c r="A8" s="23" t="s">
        <v>79</v>
      </c>
      <c r="B8">
        <f>'Account codes'!C$14</f>
        <v>56137</v>
      </c>
      <c r="C8" s="4"/>
      <c r="D8" s="4"/>
      <c r="E8" s="4"/>
      <c r="F8" s="4"/>
      <c r="G8" s="4"/>
      <c r="H8" s="4"/>
      <c r="I8" s="5">
        <f t="shared" si="0"/>
        <v>0</v>
      </c>
      <c r="J8" s="28"/>
      <c r="K8" s="28"/>
    </row>
    <row r="9" spans="1:11" ht="12.75">
      <c r="A9" t="s">
        <v>82</v>
      </c>
      <c r="B9">
        <f>'Account codes'!C$15</f>
        <v>56137</v>
      </c>
      <c r="C9" s="4"/>
      <c r="D9" s="4"/>
      <c r="E9" s="4"/>
      <c r="F9" s="4"/>
      <c r="G9" s="4"/>
      <c r="H9" s="4"/>
      <c r="I9" s="5">
        <f t="shared" si="0"/>
        <v>0</v>
      </c>
      <c r="J9" s="28"/>
      <c r="K9" s="28"/>
    </row>
    <row r="10" spans="1:11" ht="12.75">
      <c r="A10" t="s">
        <v>77</v>
      </c>
      <c r="B10">
        <f>'Account codes'!C$16</f>
        <v>56137</v>
      </c>
      <c r="C10" s="4"/>
      <c r="D10" s="4"/>
      <c r="E10" s="4"/>
      <c r="F10" s="4"/>
      <c r="G10" s="4"/>
      <c r="H10" s="4"/>
      <c r="I10" s="5">
        <f t="shared" si="0"/>
        <v>0</v>
      </c>
      <c r="J10" s="28"/>
      <c r="K10" s="28"/>
    </row>
    <row r="11" spans="1:11" ht="12.75">
      <c r="A11" t="s">
        <v>61</v>
      </c>
      <c r="B11">
        <f>'Account codes'!C$17</f>
        <v>56137</v>
      </c>
      <c r="C11" s="4"/>
      <c r="D11" s="4"/>
      <c r="E11" s="4"/>
      <c r="F11" s="4"/>
      <c r="G11" s="4"/>
      <c r="H11" s="4"/>
      <c r="I11" s="5">
        <f t="shared" si="0"/>
        <v>0</v>
      </c>
      <c r="J11" s="28"/>
      <c r="K11" s="28"/>
    </row>
    <row r="12" spans="1:11" ht="12.75">
      <c r="A12" s="23" t="s">
        <v>80</v>
      </c>
      <c r="B12">
        <f>'Account codes'!C$18</f>
        <v>56137</v>
      </c>
      <c r="C12" s="4"/>
      <c r="D12" s="4"/>
      <c r="E12" s="4"/>
      <c r="F12" s="4"/>
      <c r="G12" s="4"/>
      <c r="H12" s="4"/>
      <c r="I12" s="5">
        <f t="shared" si="0"/>
        <v>0</v>
      </c>
      <c r="J12" s="28"/>
      <c r="K12" s="28"/>
    </row>
    <row r="13" spans="1:11" ht="12.75">
      <c r="A13" t="s">
        <v>58</v>
      </c>
      <c r="B13">
        <f>'Account codes'!C$19</f>
        <v>56137</v>
      </c>
      <c r="C13" s="4"/>
      <c r="D13" s="4"/>
      <c r="E13" s="4"/>
      <c r="F13" s="4"/>
      <c r="G13" s="4"/>
      <c r="H13" s="4"/>
      <c r="I13" s="5">
        <f t="shared" si="0"/>
        <v>0</v>
      </c>
      <c r="J13" s="28"/>
      <c r="K13" s="28"/>
    </row>
    <row r="14" spans="1:11" ht="12.75">
      <c r="A14" t="s">
        <v>41</v>
      </c>
      <c r="B14">
        <f>'Account codes'!C$20</f>
        <v>56137</v>
      </c>
      <c r="C14" s="4"/>
      <c r="D14" s="4"/>
      <c r="E14" s="4"/>
      <c r="F14" s="4"/>
      <c r="G14" s="4"/>
      <c r="H14" s="4"/>
      <c r="I14" s="5">
        <f t="shared" si="0"/>
        <v>0</v>
      </c>
      <c r="J14" s="28"/>
      <c r="K14" s="28"/>
    </row>
    <row r="15" spans="1:11" ht="12.75">
      <c r="A15" s="23" t="s">
        <v>48</v>
      </c>
      <c r="B15">
        <f>'Account codes'!C$21</f>
        <v>56137</v>
      </c>
      <c r="C15" s="4"/>
      <c r="D15" s="4"/>
      <c r="E15" s="4"/>
      <c r="F15" s="4"/>
      <c r="G15" s="4"/>
      <c r="H15" s="4"/>
      <c r="I15" s="5">
        <f t="shared" si="0"/>
        <v>0</v>
      </c>
      <c r="J15" s="28"/>
      <c r="K15" s="28"/>
    </row>
    <row r="16" spans="1:11" ht="12.75">
      <c r="A16" t="s">
        <v>0</v>
      </c>
      <c r="B16">
        <f>'Account codes'!C$22</f>
        <v>56137</v>
      </c>
      <c r="C16" s="4"/>
      <c r="D16" s="4"/>
      <c r="E16" s="4"/>
      <c r="F16" s="4"/>
      <c r="G16" s="4"/>
      <c r="H16" s="4"/>
      <c r="I16" s="5">
        <f t="shared" si="0"/>
        <v>0</v>
      </c>
      <c r="J16" s="28"/>
      <c r="K16" s="28"/>
    </row>
    <row r="17" spans="1:11" ht="12.75">
      <c r="A17" s="23" t="s">
        <v>49</v>
      </c>
      <c r="B17">
        <f>'Account codes'!C$23</f>
        <v>56137</v>
      </c>
      <c r="C17" s="4"/>
      <c r="D17" s="4"/>
      <c r="E17" s="4"/>
      <c r="F17" s="4"/>
      <c r="G17" s="4"/>
      <c r="H17" s="4"/>
      <c r="I17" s="5">
        <f t="shared" si="0"/>
        <v>0</v>
      </c>
      <c r="J17" s="28"/>
      <c r="K17" s="28"/>
    </row>
    <row r="18" spans="1:11" ht="12.75">
      <c r="A18" t="s">
        <v>1</v>
      </c>
      <c r="B18">
        <f>'Account codes'!C$24</f>
        <v>56137</v>
      </c>
      <c r="C18" s="4"/>
      <c r="D18" s="4"/>
      <c r="E18" s="4"/>
      <c r="F18" s="4"/>
      <c r="G18" s="4"/>
      <c r="H18" s="4"/>
      <c r="I18" s="5">
        <f t="shared" si="0"/>
        <v>0</v>
      </c>
      <c r="J18" s="28"/>
      <c r="K18" s="28"/>
    </row>
    <row r="19" spans="1:11" ht="12.75">
      <c r="A19" s="23" t="s">
        <v>50</v>
      </c>
      <c r="B19">
        <f>'Account codes'!C$25</f>
        <v>56137</v>
      </c>
      <c r="C19" s="4"/>
      <c r="D19" s="4"/>
      <c r="E19" s="4"/>
      <c r="F19" s="4"/>
      <c r="G19" s="4"/>
      <c r="H19" s="4"/>
      <c r="I19" s="5">
        <f t="shared" si="0"/>
        <v>0</v>
      </c>
      <c r="J19" s="28"/>
      <c r="K19" s="28"/>
    </row>
    <row r="20" spans="1:11" ht="12.75">
      <c r="A20" t="s">
        <v>2</v>
      </c>
      <c r="B20">
        <f>'Account codes'!C$26</f>
        <v>56137</v>
      </c>
      <c r="C20" s="4"/>
      <c r="D20" s="4"/>
      <c r="E20" s="4"/>
      <c r="F20" s="4"/>
      <c r="G20" s="4"/>
      <c r="H20" s="4"/>
      <c r="I20" s="5">
        <f t="shared" si="0"/>
        <v>0</v>
      </c>
      <c r="J20" s="28"/>
      <c r="K20" s="28"/>
    </row>
    <row r="21" spans="1:11" ht="12.75">
      <c r="A21" s="15" t="s">
        <v>83</v>
      </c>
      <c r="B21">
        <f>'Account codes'!C$27</f>
        <v>56137</v>
      </c>
      <c r="C21" s="4"/>
      <c r="D21" s="4"/>
      <c r="E21" s="4"/>
      <c r="F21" s="4"/>
      <c r="G21" s="4"/>
      <c r="H21" s="4"/>
      <c r="I21" s="5">
        <f t="shared" si="0"/>
        <v>0</v>
      </c>
      <c r="J21" s="28"/>
      <c r="K21" s="28"/>
    </row>
    <row r="22" spans="1:11" ht="12.75">
      <c r="A22" s="30" t="s">
        <v>62</v>
      </c>
      <c r="B22" s="30"/>
      <c r="C22" s="4"/>
      <c r="D22" s="4"/>
      <c r="E22" s="4"/>
      <c r="F22" s="4"/>
      <c r="G22" s="4"/>
      <c r="H22" s="4"/>
      <c r="I22" s="5">
        <f>SUM(C22:H22)</f>
        <v>0</v>
      </c>
      <c r="J22" s="28"/>
      <c r="K22" s="28"/>
    </row>
    <row r="23" spans="1:11" ht="12.75">
      <c r="A23" s="30" t="s">
        <v>62</v>
      </c>
      <c r="B23" s="30"/>
      <c r="C23" s="4"/>
      <c r="D23" s="4"/>
      <c r="E23" s="4"/>
      <c r="F23" s="4"/>
      <c r="G23" s="4"/>
      <c r="H23" s="4"/>
      <c r="I23" s="5">
        <f>SUM(C23:H23)</f>
        <v>0</v>
      </c>
      <c r="J23" s="28"/>
      <c r="K23" s="28"/>
    </row>
    <row r="24" spans="1:11" ht="12.75">
      <c r="A24" s="30" t="s">
        <v>62</v>
      </c>
      <c r="B24" s="30"/>
      <c r="C24" s="4"/>
      <c r="D24" s="4"/>
      <c r="E24" s="4"/>
      <c r="F24" s="4"/>
      <c r="G24" s="4"/>
      <c r="H24" s="4"/>
      <c r="I24" s="5">
        <f t="shared" si="0"/>
        <v>0</v>
      </c>
      <c r="J24" s="28"/>
      <c r="K24" s="28"/>
    </row>
    <row r="25" spans="1:11" ht="12.75">
      <c r="A25" s="30" t="s">
        <v>62</v>
      </c>
      <c r="B25" s="30"/>
      <c r="C25" s="4"/>
      <c r="D25" s="4"/>
      <c r="E25" s="4"/>
      <c r="F25" s="4"/>
      <c r="G25" s="4"/>
      <c r="H25" s="4"/>
      <c r="I25" s="5">
        <f>SUM(C25:H25)</f>
        <v>0</v>
      </c>
      <c r="J25" s="28"/>
      <c r="K25" s="28"/>
    </row>
    <row r="26" spans="1:11" ht="12.75">
      <c r="A26" s="30" t="s">
        <v>62</v>
      </c>
      <c r="B26" s="30"/>
      <c r="C26" s="4"/>
      <c r="D26" s="4"/>
      <c r="E26" s="4"/>
      <c r="F26" s="4"/>
      <c r="G26" s="4"/>
      <c r="H26" s="4"/>
      <c r="I26" s="5">
        <f t="shared" si="0"/>
        <v>0</v>
      </c>
      <c r="J26" s="28"/>
      <c r="K26" s="28"/>
    </row>
    <row r="27" spans="1:11" ht="12.75">
      <c r="A27" s="30" t="s">
        <v>62</v>
      </c>
      <c r="B27" s="30"/>
      <c r="C27" s="4"/>
      <c r="D27" s="4"/>
      <c r="E27" s="4"/>
      <c r="F27" s="4"/>
      <c r="G27" s="4"/>
      <c r="H27" s="4"/>
      <c r="I27" s="5">
        <f t="shared" si="0"/>
        <v>0</v>
      </c>
      <c r="J27" s="28"/>
      <c r="K27" s="28"/>
    </row>
    <row r="28" spans="1:9" ht="12.75">
      <c r="A28" t="s">
        <v>7</v>
      </c>
      <c r="C28" s="5">
        <f aca="true" t="shared" si="1" ref="C28:I28">SUM(C7:C27)</f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</row>
    <row r="29" spans="10:11" ht="12.75">
      <c r="J29" s="28"/>
      <c r="K29" s="28"/>
    </row>
    <row r="30" spans="1:11" ht="12.75">
      <c r="A30" t="s">
        <v>3</v>
      </c>
      <c r="J30" s="28"/>
      <c r="K30" s="28"/>
    </row>
    <row r="31" spans="1:11" ht="12.75">
      <c r="A31" t="s">
        <v>59</v>
      </c>
      <c r="B31">
        <f>'Account codes'!C$28</f>
        <v>56137</v>
      </c>
      <c r="C31" s="4"/>
      <c r="D31" s="4"/>
      <c r="E31" s="4"/>
      <c r="F31" s="4"/>
      <c r="G31" s="4"/>
      <c r="H31" s="4"/>
      <c r="I31" s="5">
        <f>SUM(C31:H31)</f>
        <v>0</v>
      </c>
      <c r="J31" s="28"/>
      <c r="K31" s="28"/>
    </row>
    <row r="32" spans="1:9" ht="12.75">
      <c r="A32" s="23" t="s">
        <v>79</v>
      </c>
      <c r="B32">
        <f>'Account codes'!C$14</f>
        <v>56137</v>
      </c>
      <c r="C32" s="4"/>
      <c r="D32" s="4"/>
      <c r="E32" s="4"/>
      <c r="F32" s="4"/>
      <c r="G32" s="4"/>
      <c r="H32" s="4"/>
      <c r="I32" s="5">
        <f aca="true" t="shared" si="2" ref="I32:I43">SUM(C32:H32)</f>
        <v>0</v>
      </c>
    </row>
    <row r="33" spans="1:9" ht="12.75">
      <c r="A33" t="s">
        <v>60</v>
      </c>
      <c r="B33">
        <f>'Account codes'!C$29</f>
        <v>56137</v>
      </c>
      <c r="C33" s="4"/>
      <c r="D33" s="4"/>
      <c r="E33" s="4"/>
      <c r="F33" s="4"/>
      <c r="G33" s="4"/>
      <c r="H33" s="4"/>
      <c r="I33" s="5">
        <f t="shared" si="2"/>
        <v>0</v>
      </c>
    </row>
    <row r="34" spans="1:9" ht="12.75">
      <c r="A34" t="s">
        <v>77</v>
      </c>
      <c r="B34">
        <f>'Account codes'!C$16</f>
        <v>56137</v>
      </c>
      <c r="C34" s="4"/>
      <c r="D34" s="4"/>
      <c r="E34" s="4"/>
      <c r="F34" s="4"/>
      <c r="G34" s="4"/>
      <c r="H34" s="4"/>
      <c r="I34" s="5">
        <f t="shared" si="2"/>
        <v>0</v>
      </c>
    </row>
    <row r="35" spans="1:9" ht="12.75">
      <c r="A35" t="s">
        <v>61</v>
      </c>
      <c r="B35">
        <f>'Account codes'!C$17</f>
        <v>56137</v>
      </c>
      <c r="C35" s="4"/>
      <c r="D35" s="4"/>
      <c r="E35" s="4"/>
      <c r="F35" s="4"/>
      <c r="G35" s="4"/>
      <c r="H35" s="4"/>
      <c r="I35" s="5">
        <f t="shared" si="2"/>
        <v>0</v>
      </c>
    </row>
    <row r="36" spans="1:9" ht="12.75">
      <c r="A36" s="23" t="s">
        <v>80</v>
      </c>
      <c r="B36">
        <f>'Account codes'!C$18</f>
        <v>56137</v>
      </c>
      <c r="C36" s="4"/>
      <c r="D36" s="4"/>
      <c r="E36" s="4"/>
      <c r="F36" s="4"/>
      <c r="G36" s="4"/>
      <c r="H36" s="4"/>
      <c r="I36" s="5">
        <f t="shared" si="2"/>
        <v>0</v>
      </c>
    </row>
    <row r="37" spans="1:9" ht="12.75">
      <c r="A37" t="s">
        <v>1</v>
      </c>
      <c r="B37">
        <f>'Account codes'!C$24</f>
        <v>56137</v>
      </c>
      <c r="C37" s="4"/>
      <c r="D37" s="4"/>
      <c r="E37" s="4"/>
      <c r="F37" s="4"/>
      <c r="G37" s="4"/>
      <c r="H37" s="4"/>
      <c r="I37" s="5">
        <f t="shared" si="2"/>
        <v>0</v>
      </c>
    </row>
    <row r="38" spans="1:9" ht="12.75">
      <c r="A38" s="37" t="s">
        <v>78</v>
      </c>
      <c r="B38">
        <f>'Account codes'!C$30</f>
        <v>56137</v>
      </c>
      <c r="C38" s="4"/>
      <c r="D38" s="4"/>
      <c r="E38" s="4"/>
      <c r="F38" s="4"/>
      <c r="G38" s="4"/>
      <c r="H38" s="4"/>
      <c r="I38" s="5">
        <f t="shared" si="2"/>
        <v>0</v>
      </c>
    </row>
    <row r="39" spans="1:11" ht="12.75">
      <c r="A39" s="30" t="s">
        <v>62</v>
      </c>
      <c r="B39" s="30"/>
      <c r="C39" s="4"/>
      <c r="D39" s="4"/>
      <c r="E39" s="4"/>
      <c r="F39" s="4"/>
      <c r="G39" s="4"/>
      <c r="H39" s="4"/>
      <c r="I39" s="5">
        <f>SUM(C39:H39)</f>
        <v>0</v>
      </c>
      <c r="J39" s="28"/>
      <c r="K39" s="28"/>
    </row>
    <row r="40" spans="1:11" ht="12.75">
      <c r="A40" s="30" t="s">
        <v>62</v>
      </c>
      <c r="B40" s="30"/>
      <c r="C40" s="4"/>
      <c r="D40" s="4"/>
      <c r="E40" s="4"/>
      <c r="F40" s="4"/>
      <c r="G40" s="4"/>
      <c r="H40" s="4"/>
      <c r="I40" s="5">
        <f>SUM(C40:H40)</f>
        <v>0</v>
      </c>
      <c r="J40" s="28"/>
      <c r="K40" s="28"/>
    </row>
    <row r="41" spans="1:11" ht="12.75">
      <c r="A41" s="30" t="s">
        <v>62</v>
      </c>
      <c r="B41" s="30"/>
      <c r="C41" s="4"/>
      <c r="D41" s="4"/>
      <c r="E41" s="4"/>
      <c r="F41" s="4"/>
      <c r="G41" s="4"/>
      <c r="H41" s="4"/>
      <c r="I41" s="5">
        <f>SUM(C41:H41)</f>
        <v>0</v>
      </c>
      <c r="J41" s="28"/>
      <c r="K41" s="28"/>
    </row>
    <row r="42" spans="1:11" ht="12.75">
      <c r="A42" s="30" t="s">
        <v>62</v>
      </c>
      <c r="B42" s="30"/>
      <c r="C42" s="4"/>
      <c r="D42" s="4"/>
      <c r="E42" s="4"/>
      <c r="F42" s="4"/>
      <c r="G42" s="4"/>
      <c r="H42" s="4"/>
      <c r="I42" s="5">
        <f t="shared" si="2"/>
        <v>0</v>
      </c>
      <c r="J42" s="28"/>
      <c r="K42" s="28"/>
    </row>
    <row r="43" spans="1:11" ht="12.75">
      <c r="A43" s="30" t="s">
        <v>62</v>
      </c>
      <c r="B43" s="30"/>
      <c r="C43" s="4"/>
      <c r="D43" s="4"/>
      <c r="E43" s="4"/>
      <c r="F43" s="4"/>
      <c r="G43" s="4"/>
      <c r="H43" s="4"/>
      <c r="I43" s="5">
        <f t="shared" si="2"/>
        <v>0</v>
      </c>
      <c r="J43" s="28"/>
      <c r="K43" s="28"/>
    </row>
    <row r="44" spans="1:9" ht="12.75">
      <c r="A44" t="s">
        <v>7</v>
      </c>
      <c r="C44" s="5">
        <f aca="true" t="shared" si="3" ref="C44:I44">SUM(C31:C43)</f>
        <v>0</v>
      </c>
      <c r="D44" s="5">
        <f t="shared" si="3"/>
        <v>0</v>
      </c>
      <c r="E44" s="5">
        <f t="shared" si="3"/>
        <v>0</v>
      </c>
      <c r="F44" s="5">
        <f t="shared" si="3"/>
        <v>0</v>
      </c>
      <c r="G44" s="5">
        <f t="shared" si="3"/>
        <v>0</v>
      </c>
      <c r="H44" s="5">
        <f t="shared" si="3"/>
        <v>0</v>
      </c>
      <c r="I44" s="5">
        <f t="shared" si="3"/>
        <v>0</v>
      </c>
    </row>
    <row r="46" spans="1:9" ht="12.75">
      <c r="A46" t="s">
        <v>66</v>
      </c>
      <c r="C46" s="16"/>
      <c r="I46" s="2" t="s">
        <v>39</v>
      </c>
    </row>
    <row r="47" spans="1:9" ht="12.75">
      <c r="A47" t="s">
        <v>34</v>
      </c>
      <c r="C47" s="33"/>
      <c r="D47" s="33"/>
      <c r="E47" s="33"/>
      <c r="F47" s="33"/>
      <c r="G47" s="33"/>
      <c r="H47" s="33"/>
      <c r="I47" s="10">
        <f>$I$28+$I$44</f>
        <v>0</v>
      </c>
    </row>
    <row r="48" spans="1:9" ht="12.75">
      <c r="A48" t="s">
        <v>26</v>
      </c>
      <c r="C48" s="33"/>
      <c r="D48" s="33"/>
      <c r="E48" s="33"/>
      <c r="F48" s="33"/>
      <c r="G48" s="33"/>
      <c r="H48" s="33"/>
      <c r="I48" s="10">
        <f>$I$44</f>
        <v>0</v>
      </c>
    </row>
    <row r="49" spans="1:9" ht="12.75">
      <c r="A49" t="s">
        <v>5</v>
      </c>
      <c r="C49" s="34"/>
      <c r="D49" s="34"/>
      <c r="E49" s="34"/>
      <c r="F49" s="34"/>
      <c r="G49" s="34"/>
      <c r="H49" s="34"/>
      <c r="I49" s="12"/>
    </row>
    <row r="50" spans="1:9" ht="12.75">
      <c r="A50" t="s">
        <v>28</v>
      </c>
      <c r="C50" s="19"/>
      <c r="D50" s="19"/>
      <c r="E50" s="19"/>
      <c r="F50" s="19"/>
      <c r="G50" s="19"/>
      <c r="H50" s="19"/>
      <c r="I50" s="16"/>
    </row>
    <row r="51" spans="1:9" ht="13.5" thickBot="1">
      <c r="A51" t="s">
        <v>32</v>
      </c>
      <c r="C51" s="50"/>
      <c r="D51" s="50"/>
      <c r="E51" s="50"/>
      <c r="F51" s="50"/>
      <c r="G51" s="50"/>
      <c r="H51" s="33"/>
      <c r="I51" s="4"/>
    </row>
    <row r="52" spans="1:9" ht="13.5" thickBot="1">
      <c r="A52" t="s">
        <v>17</v>
      </c>
      <c r="C52" s="1"/>
      <c r="D52" s="1"/>
      <c r="E52" s="1"/>
      <c r="F52" s="1"/>
      <c r="G52" s="1"/>
      <c r="H52" s="1"/>
      <c r="I52" s="13">
        <f>I47-I48-I49-I50-I51</f>
        <v>0</v>
      </c>
    </row>
    <row r="54" spans="1:9" ht="12.75">
      <c r="A54" s="51" t="s">
        <v>57</v>
      </c>
      <c r="B54" s="51"/>
      <c r="C54" s="51"/>
      <c r="D54" s="51"/>
      <c r="E54" s="51"/>
      <c r="F54" s="51"/>
      <c r="G54" s="51"/>
      <c r="H54" s="51"/>
      <c r="I54" s="51"/>
    </row>
    <row r="55" spans="1:9" ht="12.7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2.75">
      <c r="A56" s="11" t="s">
        <v>67</v>
      </c>
      <c r="B56" s="11"/>
      <c r="C56" s="45"/>
      <c r="D56" s="45"/>
      <c r="E56" s="45"/>
      <c r="F56" s="45"/>
      <c r="G56" s="2" t="s">
        <v>6</v>
      </c>
      <c r="H56" s="44"/>
      <c r="I56" s="44"/>
    </row>
    <row r="57" ht="12.75">
      <c r="A57" s="11"/>
    </row>
    <row r="58" spans="1:9" ht="12.75">
      <c r="A58" s="11" t="str">
        <f>IF($I$294&gt;($C$46*1.1),"Supervisor/Unit Head Signature REQUIRED","Supervisor/Unit Head Signature NOT REQUIRED")</f>
        <v>Supervisor/Unit Head Signature NOT REQUIRED</v>
      </c>
      <c r="B58" s="11"/>
      <c r="C58" s="45"/>
      <c r="D58" s="45"/>
      <c r="E58" s="45"/>
      <c r="F58" s="45"/>
      <c r="G58" s="2" t="s">
        <v>6</v>
      </c>
      <c r="H58" s="44"/>
      <c r="I58" s="44"/>
    </row>
    <row r="59" spans="3:9" ht="12.75">
      <c r="C59" s="6"/>
      <c r="D59" s="6"/>
      <c r="E59" s="6"/>
      <c r="F59" s="6"/>
      <c r="G59" s="17"/>
      <c r="H59" s="7"/>
      <c r="I59" s="7"/>
    </row>
    <row r="60" spans="1:9" ht="12.75">
      <c r="A60" t="s">
        <v>33</v>
      </c>
      <c r="B60" s="54"/>
      <c r="C60" s="55"/>
      <c r="D60" s="55"/>
      <c r="E60" s="55"/>
      <c r="F60" s="55"/>
      <c r="G60" s="55"/>
      <c r="H60" s="55"/>
      <c r="I60" s="56"/>
    </row>
    <row r="61" spans="2:9" ht="12.75">
      <c r="B61" s="57"/>
      <c r="C61" s="58"/>
      <c r="D61" s="58"/>
      <c r="E61" s="58"/>
      <c r="F61" s="58"/>
      <c r="G61" s="58"/>
      <c r="H61" s="58"/>
      <c r="I61" s="59"/>
    </row>
    <row r="62" spans="1:9" ht="12.75">
      <c r="A62" s="19"/>
      <c r="B62" s="60"/>
      <c r="C62" s="61"/>
      <c r="D62" s="61"/>
      <c r="E62" s="61"/>
      <c r="F62" s="61"/>
      <c r="G62" s="61"/>
      <c r="H62" s="61"/>
      <c r="I62" s="62"/>
    </row>
    <row r="63" spans="1:9" ht="12.75">
      <c r="A63" s="48" t="s">
        <v>14</v>
      </c>
      <c r="B63" s="48"/>
      <c r="C63" s="48"/>
      <c r="D63" s="48"/>
      <c r="E63" s="48"/>
      <c r="F63" s="48"/>
      <c r="G63" s="48"/>
      <c r="H63" s="48"/>
      <c r="I63" s="48"/>
    </row>
    <row r="64" spans="1:9" s="15" customFormat="1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t="s">
        <v>45</v>
      </c>
      <c r="C65" s="46">
        <f>$C$2</f>
        <v>0</v>
      </c>
      <c r="D65" s="47"/>
      <c r="E65" s="20" t="s">
        <v>43</v>
      </c>
      <c r="F65" s="52">
        <f>$F$2</f>
        <v>0</v>
      </c>
      <c r="G65" s="53"/>
      <c r="H65" s="20" t="s">
        <v>44</v>
      </c>
      <c r="I65" s="22">
        <f>$I$2</f>
        <v>0</v>
      </c>
    </row>
    <row r="67" spans="1:8" ht="12.75">
      <c r="A67" t="s">
        <v>10</v>
      </c>
      <c r="C67" s="3"/>
      <c r="D67" s="3"/>
      <c r="E67" s="3"/>
      <c r="F67" s="3"/>
      <c r="G67" s="3"/>
      <c r="H67" s="3"/>
    </row>
    <row r="68" ht="12.75">
      <c r="I68" s="8" t="s">
        <v>7</v>
      </c>
    </row>
    <row r="69" spans="1:9" ht="12.75">
      <c r="A69" t="s">
        <v>4</v>
      </c>
      <c r="B69" t="s">
        <v>63</v>
      </c>
      <c r="I69" s="9" t="s">
        <v>87</v>
      </c>
    </row>
    <row r="70" spans="1:11" ht="12.75">
      <c r="A70" t="s">
        <v>81</v>
      </c>
      <c r="B70">
        <f>'Account codes'!C$13</f>
        <v>56137</v>
      </c>
      <c r="C70" s="4"/>
      <c r="D70" s="4"/>
      <c r="E70" s="4"/>
      <c r="F70" s="4"/>
      <c r="G70" s="4"/>
      <c r="H70" s="4"/>
      <c r="I70" s="5">
        <f aca="true" t="shared" si="4" ref="I70:I90">SUM(C70:H70)</f>
        <v>0</v>
      </c>
      <c r="J70" s="28"/>
      <c r="K70" s="28"/>
    </row>
    <row r="71" spans="1:11" ht="12.75">
      <c r="A71" s="23" t="s">
        <v>79</v>
      </c>
      <c r="B71">
        <f>'Account codes'!C$14</f>
        <v>56137</v>
      </c>
      <c r="C71" s="4"/>
      <c r="D71" s="4"/>
      <c r="E71" s="4"/>
      <c r="F71" s="4"/>
      <c r="G71" s="4"/>
      <c r="H71" s="4"/>
      <c r="I71" s="5">
        <f t="shared" si="4"/>
        <v>0</v>
      </c>
      <c r="J71" s="28"/>
      <c r="K71" s="28"/>
    </row>
    <row r="72" spans="1:11" ht="12.75">
      <c r="A72" t="s">
        <v>82</v>
      </c>
      <c r="B72">
        <f>'Account codes'!C$15</f>
        <v>56137</v>
      </c>
      <c r="C72" s="4"/>
      <c r="D72" s="4"/>
      <c r="E72" s="4"/>
      <c r="F72" s="4"/>
      <c r="G72" s="4"/>
      <c r="H72" s="4"/>
      <c r="I72" s="5">
        <f t="shared" si="4"/>
        <v>0</v>
      </c>
      <c r="J72" s="28"/>
      <c r="K72" s="28"/>
    </row>
    <row r="73" spans="1:11" ht="12.75">
      <c r="A73" t="s">
        <v>77</v>
      </c>
      <c r="B73">
        <f>'Account codes'!C$16</f>
        <v>56137</v>
      </c>
      <c r="C73" s="4"/>
      <c r="D73" s="4"/>
      <c r="E73" s="4"/>
      <c r="F73" s="4"/>
      <c r="G73" s="4"/>
      <c r="H73" s="4"/>
      <c r="I73" s="5">
        <f t="shared" si="4"/>
        <v>0</v>
      </c>
      <c r="J73" s="28"/>
      <c r="K73" s="28"/>
    </row>
    <row r="74" spans="1:11" ht="12.75">
      <c r="A74" t="s">
        <v>61</v>
      </c>
      <c r="B74">
        <f>'Account codes'!C$17</f>
        <v>56137</v>
      </c>
      <c r="C74" s="4"/>
      <c r="D74" s="4"/>
      <c r="E74" s="4"/>
      <c r="F74" s="4"/>
      <c r="G74" s="4"/>
      <c r="H74" s="4"/>
      <c r="I74" s="5">
        <f t="shared" si="4"/>
        <v>0</v>
      </c>
      <c r="J74" s="28"/>
      <c r="K74" s="28"/>
    </row>
    <row r="75" spans="1:11" ht="12.75">
      <c r="A75" s="23" t="s">
        <v>80</v>
      </c>
      <c r="B75">
        <f>'Account codes'!C$18</f>
        <v>56137</v>
      </c>
      <c r="C75" s="4"/>
      <c r="D75" s="4"/>
      <c r="E75" s="4"/>
      <c r="F75" s="4"/>
      <c r="G75" s="4"/>
      <c r="H75" s="4"/>
      <c r="I75" s="5">
        <f t="shared" si="4"/>
        <v>0</v>
      </c>
      <c r="J75" s="28"/>
      <c r="K75" s="28"/>
    </row>
    <row r="76" spans="1:11" ht="12.75">
      <c r="A76" t="s">
        <v>58</v>
      </c>
      <c r="B76">
        <f>'Account codes'!C$19</f>
        <v>56137</v>
      </c>
      <c r="C76" s="4"/>
      <c r="D76" s="4"/>
      <c r="E76" s="4"/>
      <c r="F76" s="4"/>
      <c r="G76" s="4"/>
      <c r="H76" s="4"/>
      <c r="I76" s="5">
        <f t="shared" si="4"/>
        <v>0</v>
      </c>
      <c r="J76" s="28"/>
      <c r="K76" s="28"/>
    </row>
    <row r="77" spans="1:11" ht="12.75">
      <c r="A77" t="s">
        <v>41</v>
      </c>
      <c r="B77">
        <f>'Account codes'!C$20</f>
        <v>56137</v>
      </c>
      <c r="C77" s="4"/>
      <c r="D77" s="4"/>
      <c r="E77" s="4"/>
      <c r="F77" s="4"/>
      <c r="G77" s="4"/>
      <c r="H77" s="4"/>
      <c r="I77" s="5">
        <f t="shared" si="4"/>
        <v>0</v>
      </c>
      <c r="J77" s="28"/>
      <c r="K77" s="28"/>
    </row>
    <row r="78" spans="1:11" ht="12.75">
      <c r="A78" s="23" t="s">
        <v>48</v>
      </c>
      <c r="B78">
        <f>'Account codes'!C$21</f>
        <v>56137</v>
      </c>
      <c r="C78" s="4"/>
      <c r="D78" s="4"/>
      <c r="E78" s="4"/>
      <c r="F78" s="4"/>
      <c r="G78" s="4"/>
      <c r="H78" s="4"/>
      <c r="I78" s="5">
        <f t="shared" si="4"/>
        <v>0</v>
      </c>
      <c r="J78" s="28"/>
      <c r="K78" s="28"/>
    </row>
    <row r="79" spans="1:11" ht="12.75">
      <c r="A79" t="s">
        <v>0</v>
      </c>
      <c r="B79">
        <f>'Account codes'!C$22</f>
        <v>56137</v>
      </c>
      <c r="C79" s="4"/>
      <c r="D79" s="4"/>
      <c r="E79" s="4"/>
      <c r="F79" s="4"/>
      <c r="G79" s="4"/>
      <c r="H79" s="4"/>
      <c r="I79" s="5">
        <f t="shared" si="4"/>
        <v>0</v>
      </c>
      <c r="J79" s="28"/>
      <c r="K79" s="28"/>
    </row>
    <row r="80" spans="1:11" ht="12.75">
      <c r="A80" s="23" t="s">
        <v>49</v>
      </c>
      <c r="B80">
        <f>'Account codes'!C$23</f>
        <v>56137</v>
      </c>
      <c r="C80" s="4"/>
      <c r="D80" s="4"/>
      <c r="E80" s="4"/>
      <c r="F80" s="4"/>
      <c r="G80" s="4"/>
      <c r="H80" s="4"/>
      <c r="I80" s="5">
        <f t="shared" si="4"/>
        <v>0</v>
      </c>
      <c r="J80" s="28"/>
      <c r="K80" s="28"/>
    </row>
    <row r="81" spans="1:11" ht="12.75">
      <c r="A81" t="s">
        <v>1</v>
      </c>
      <c r="B81">
        <f>'Account codes'!C$24</f>
        <v>56137</v>
      </c>
      <c r="C81" s="4"/>
      <c r="D81" s="4"/>
      <c r="E81" s="4"/>
      <c r="F81" s="4"/>
      <c r="G81" s="4"/>
      <c r="H81" s="4"/>
      <c r="I81" s="5">
        <f t="shared" si="4"/>
        <v>0</v>
      </c>
      <c r="J81" s="28"/>
      <c r="K81" s="28"/>
    </row>
    <row r="82" spans="1:11" ht="12.75">
      <c r="A82" s="23" t="s">
        <v>50</v>
      </c>
      <c r="B82">
        <f>'Account codes'!C$25</f>
        <v>56137</v>
      </c>
      <c r="C82" s="4"/>
      <c r="D82" s="4"/>
      <c r="E82" s="4"/>
      <c r="F82" s="4"/>
      <c r="G82" s="4"/>
      <c r="H82" s="4"/>
      <c r="I82" s="5">
        <f t="shared" si="4"/>
        <v>0</v>
      </c>
      <c r="J82" s="28"/>
      <c r="K82" s="28"/>
    </row>
    <row r="83" spans="1:11" ht="12.75">
      <c r="A83" t="s">
        <v>2</v>
      </c>
      <c r="B83">
        <f>'Account codes'!C$26</f>
        <v>56137</v>
      </c>
      <c r="C83" s="4"/>
      <c r="D83" s="4"/>
      <c r="E83" s="4"/>
      <c r="F83" s="4"/>
      <c r="G83" s="4"/>
      <c r="H83" s="4"/>
      <c r="I83" s="5">
        <f t="shared" si="4"/>
        <v>0</v>
      </c>
      <c r="J83" s="28"/>
      <c r="K83" s="28"/>
    </row>
    <row r="84" spans="1:11" ht="12.75">
      <c r="A84" s="15" t="s">
        <v>83</v>
      </c>
      <c r="B84">
        <f>'Account codes'!C$27</f>
        <v>56137</v>
      </c>
      <c r="C84" s="4"/>
      <c r="D84" s="4"/>
      <c r="E84" s="4"/>
      <c r="F84" s="4"/>
      <c r="G84" s="4"/>
      <c r="H84" s="4"/>
      <c r="I84" s="5">
        <f t="shared" si="4"/>
        <v>0</v>
      </c>
      <c r="J84" s="28"/>
      <c r="K84" s="28"/>
    </row>
    <row r="85" spans="1:11" ht="12.75">
      <c r="A85" s="30" t="s">
        <v>62</v>
      </c>
      <c r="B85" s="30"/>
      <c r="C85" s="4"/>
      <c r="D85" s="4"/>
      <c r="E85" s="4"/>
      <c r="F85" s="4"/>
      <c r="G85" s="4"/>
      <c r="H85" s="4"/>
      <c r="I85" s="5">
        <f>SUM(C85:H85)</f>
        <v>0</v>
      </c>
      <c r="J85" s="28"/>
      <c r="K85" s="28"/>
    </row>
    <row r="86" spans="1:11" ht="12.75">
      <c r="A86" s="30" t="s">
        <v>62</v>
      </c>
      <c r="B86" s="30"/>
      <c r="C86" s="4"/>
      <c r="D86" s="4"/>
      <c r="E86" s="4"/>
      <c r="F86" s="4"/>
      <c r="G86" s="4"/>
      <c r="H86" s="4"/>
      <c r="I86" s="5">
        <f t="shared" si="4"/>
        <v>0</v>
      </c>
      <c r="J86" s="28"/>
      <c r="K86" s="28"/>
    </row>
    <row r="87" spans="1:11" ht="12.75">
      <c r="A87" s="30" t="s">
        <v>62</v>
      </c>
      <c r="B87" s="30"/>
      <c r="C87" s="4"/>
      <c r="D87" s="4"/>
      <c r="E87" s="4"/>
      <c r="F87" s="4"/>
      <c r="G87" s="4"/>
      <c r="H87" s="4"/>
      <c r="I87" s="5">
        <f t="shared" si="4"/>
        <v>0</v>
      </c>
      <c r="J87" s="28"/>
      <c r="K87" s="28"/>
    </row>
    <row r="88" spans="1:11" ht="12.75">
      <c r="A88" s="30" t="s">
        <v>62</v>
      </c>
      <c r="B88" s="30"/>
      <c r="C88" s="4"/>
      <c r="D88" s="4"/>
      <c r="E88" s="4"/>
      <c r="F88" s="4"/>
      <c r="G88" s="4"/>
      <c r="H88" s="4"/>
      <c r="I88" s="5">
        <f t="shared" si="4"/>
        <v>0</v>
      </c>
      <c r="J88" s="28"/>
      <c r="K88" s="28"/>
    </row>
    <row r="89" spans="1:11" ht="12.75">
      <c r="A89" s="30" t="s">
        <v>62</v>
      </c>
      <c r="B89" s="30"/>
      <c r="C89" s="4"/>
      <c r="D89" s="4"/>
      <c r="E89" s="4"/>
      <c r="F89" s="4"/>
      <c r="G89" s="4"/>
      <c r="H89" s="4"/>
      <c r="I89" s="5">
        <f t="shared" si="4"/>
        <v>0</v>
      </c>
      <c r="J89" s="28"/>
      <c r="K89" s="28"/>
    </row>
    <row r="90" spans="1:11" ht="12.75">
      <c r="A90" s="30" t="s">
        <v>62</v>
      </c>
      <c r="B90" s="30"/>
      <c r="C90" s="4"/>
      <c r="D90" s="4"/>
      <c r="E90" s="4"/>
      <c r="F90" s="4"/>
      <c r="G90" s="4"/>
      <c r="H90" s="4"/>
      <c r="I90" s="5">
        <f t="shared" si="4"/>
        <v>0</v>
      </c>
      <c r="J90" s="28"/>
      <c r="K90" s="28"/>
    </row>
    <row r="91" spans="1:9" ht="12.75">
      <c r="A91" t="s">
        <v>7</v>
      </c>
      <c r="C91" s="5">
        <f aca="true" t="shared" si="5" ref="C91:I91">SUM(C70:C90)</f>
        <v>0</v>
      </c>
      <c r="D91" s="5">
        <f t="shared" si="5"/>
        <v>0</v>
      </c>
      <c r="E91" s="5">
        <f t="shared" si="5"/>
        <v>0</v>
      </c>
      <c r="F91" s="5">
        <f t="shared" si="5"/>
        <v>0</v>
      </c>
      <c r="G91" s="5">
        <f t="shared" si="5"/>
        <v>0</v>
      </c>
      <c r="H91" s="5">
        <f t="shared" si="5"/>
        <v>0</v>
      </c>
      <c r="I91" s="5">
        <f t="shared" si="5"/>
        <v>0</v>
      </c>
    </row>
    <row r="92" spans="10:11" ht="12.75">
      <c r="J92" s="28"/>
      <c r="K92" s="28"/>
    </row>
    <row r="93" spans="1:11" ht="12.75">
      <c r="A93" t="s">
        <v>3</v>
      </c>
      <c r="J93" s="28"/>
      <c r="K93" s="28"/>
    </row>
    <row r="94" spans="1:11" ht="12.75">
      <c r="A94" t="s">
        <v>59</v>
      </c>
      <c r="B94">
        <f>'Account codes'!C$28</f>
        <v>56137</v>
      </c>
      <c r="C94" s="4"/>
      <c r="D94" s="4"/>
      <c r="E94" s="4"/>
      <c r="F94" s="4"/>
      <c r="G94" s="4"/>
      <c r="H94" s="4"/>
      <c r="I94" s="5">
        <f>SUM(C94:H94)</f>
        <v>0</v>
      </c>
      <c r="J94" s="28"/>
      <c r="K94" s="28"/>
    </row>
    <row r="95" spans="1:9" ht="12.75">
      <c r="A95" s="23" t="s">
        <v>79</v>
      </c>
      <c r="B95">
        <f>'Account codes'!C$14</f>
        <v>56137</v>
      </c>
      <c r="C95" s="4"/>
      <c r="D95" s="4"/>
      <c r="E95" s="4"/>
      <c r="F95" s="4"/>
      <c r="G95" s="4"/>
      <c r="H95" s="4"/>
      <c r="I95" s="5">
        <f aca="true" t="shared" si="6" ref="I95:I104">SUM(C95:H95)</f>
        <v>0</v>
      </c>
    </row>
    <row r="96" spans="1:9" ht="12.75">
      <c r="A96" t="s">
        <v>60</v>
      </c>
      <c r="B96">
        <f>'Account codes'!C$29</f>
        <v>56137</v>
      </c>
      <c r="C96" s="4"/>
      <c r="D96" s="4"/>
      <c r="E96" s="4"/>
      <c r="F96" s="4"/>
      <c r="G96" s="4"/>
      <c r="H96" s="4"/>
      <c r="I96" s="5">
        <f t="shared" si="6"/>
        <v>0</v>
      </c>
    </row>
    <row r="97" spans="1:9" ht="12.75">
      <c r="A97" t="s">
        <v>77</v>
      </c>
      <c r="B97">
        <f>'Account codes'!C$16</f>
        <v>56137</v>
      </c>
      <c r="C97" s="4"/>
      <c r="D97" s="4"/>
      <c r="E97" s="4"/>
      <c r="F97" s="4"/>
      <c r="G97" s="4"/>
      <c r="H97" s="4"/>
      <c r="I97" s="5">
        <f t="shared" si="6"/>
        <v>0</v>
      </c>
    </row>
    <row r="98" spans="1:9" ht="12.75">
      <c r="A98" t="s">
        <v>61</v>
      </c>
      <c r="B98">
        <f>'Account codes'!C$17</f>
        <v>56137</v>
      </c>
      <c r="C98" s="4"/>
      <c r="D98" s="4"/>
      <c r="E98" s="4"/>
      <c r="F98" s="4"/>
      <c r="G98" s="4"/>
      <c r="H98" s="4"/>
      <c r="I98" s="5">
        <f t="shared" si="6"/>
        <v>0</v>
      </c>
    </row>
    <row r="99" spans="1:9" ht="12.75">
      <c r="A99" s="23" t="s">
        <v>80</v>
      </c>
      <c r="B99">
        <f>'Account codes'!C$18</f>
        <v>56137</v>
      </c>
      <c r="C99" s="4"/>
      <c r="D99" s="4"/>
      <c r="E99" s="4"/>
      <c r="F99" s="4"/>
      <c r="G99" s="4"/>
      <c r="H99" s="4"/>
      <c r="I99" s="5">
        <f t="shared" si="6"/>
        <v>0</v>
      </c>
    </row>
    <row r="100" spans="1:9" ht="12.75">
      <c r="A100" t="s">
        <v>1</v>
      </c>
      <c r="B100">
        <f>'Account codes'!C$24</f>
        <v>56137</v>
      </c>
      <c r="C100" s="4"/>
      <c r="D100" s="4"/>
      <c r="E100" s="4"/>
      <c r="F100" s="4"/>
      <c r="G100" s="4"/>
      <c r="H100" s="4"/>
      <c r="I100" s="5">
        <f t="shared" si="6"/>
        <v>0</v>
      </c>
    </row>
    <row r="101" spans="1:9" ht="12.75">
      <c r="A101" s="37" t="s">
        <v>78</v>
      </c>
      <c r="B101">
        <f>'Account codes'!C$30</f>
        <v>56137</v>
      </c>
      <c r="C101" s="4"/>
      <c r="D101" s="4"/>
      <c r="E101" s="4"/>
      <c r="F101" s="4"/>
      <c r="G101" s="4"/>
      <c r="H101" s="4"/>
      <c r="I101" s="5">
        <f t="shared" si="6"/>
        <v>0</v>
      </c>
    </row>
    <row r="102" spans="1:11" ht="12.75">
      <c r="A102" s="30" t="s">
        <v>62</v>
      </c>
      <c r="B102" s="30"/>
      <c r="C102" s="4"/>
      <c r="D102" s="4"/>
      <c r="E102" s="4"/>
      <c r="F102" s="4"/>
      <c r="G102" s="4"/>
      <c r="H102" s="4"/>
      <c r="I102" s="5">
        <f t="shared" si="6"/>
        <v>0</v>
      </c>
      <c r="J102" s="28"/>
      <c r="K102" s="28"/>
    </row>
    <row r="103" spans="1:11" ht="12.75">
      <c r="A103" s="30" t="s">
        <v>62</v>
      </c>
      <c r="B103" s="30"/>
      <c r="C103" s="4"/>
      <c r="D103" s="4"/>
      <c r="E103" s="4"/>
      <c r="F103" s="4"/>
      <c r="G103" s="4"/>
      <c r="H103" s="4"/>
      <c r="I103" s="5">
        <f>SUM(C103:H103)</f>
        <v>0</v>
      </c>
      <c r="J103" s="28"/>
      <c r="K103" s="28"/>
    </row>
    <row r="104" spans="1:11" ht="12.75">
      <c r="A104" s="30" t="s">
        <v>62</v>
      </c>
      <c r="B104" s="30"/>
      <c r="C104" s="4"/>
      <c r="D104" s="4"/>
      <c r="E104" s="4"/>
      <c r="F104" s="4"/>
      <c r="G104" s="4"/>
      <c r="H104" s="4"/>
      <c r="I104" s="5">
        <f t="shared" si="6"/>
        <v>0</v>
      </c>
      <c r="J104" s="28"/>
      <c r="K104" s="28"/>
    </row>
    <row r="105" spans="1:11" ht="12.75">
      <c r="A105" s="30" t="s">
        <v>62</v>
      </c>
      <c r="B105" s="30"/>
      <c r="C105" s="4"/>
      <c r="D105" s="4"/>
      <c r="E105" s="4"/>
      <c r="F105" s="4"/>
      <c r="G105" s="4"/>
      <c r="H105" s="4"/>
      <c r="I105" s="5">
        <f>SUM(C105:H105)</f>
        <v>0</v>
      </c>
      <c r="J105" s="28"/>
      <c r="K105" s="28"/>
    </row>
    <row r="106" spans="1:11" ht="12.75">
      <c r="A106" s="30" t="s">
        <v>62</v>
      </c>
      <c r="B106" s="30"/>
      <c r="C106" s="4"/>
      <c r="D106" s="4"/>
      <c r="E106" s="4"/>
      <c r="F106" s="4"/>
      <c r="G106" s="4"/>
      <c r="H106" s="4"/>
      <c r="I106" s="5">
        <f>SUM(C106:H106)</f>
        <v>0</v>
      </c>
      <c r="J106" s="28"/>
      <c r="K106" s="28"/>
    </row>
    <row r="107" spans="1:9" ht="12.75">
      <c r="A107" s="30" t="s">
        <v>62</v>
      </c>
      <c r="B107" s="30"/>
      <c r="C107" s="4"/>
      <c r="D107" s="4"/>
      <c r="E107" s="4"/>
      <c r="F107" s="4"/>
      <c r="G107" s="4"/>
      <c r="H107" s="4"/>
      <c r="I107" s="5">
        <f>SUM(C107:H107)</f>
        <v>0</v>
      </c>
    </row>
    <row r="108" spans="1:9" ht="12.75">
      <c r="A108" t="s">
        <v>7</v>
      </c>
      <c r="C108" s="5">
        <f>SUM(C94:C107)</f>
        <v>0</v>
      </c>
      <c r="D108" s="5">
        <f aca="true" t="shared" si="7" ref="D108:I108">SUM(D94:D107)</f>
        <v>0</v>
      </c>
      <c r="E108" s="5">
        <f t="shared" si="7"/>
        <v>0</v>
      </c>
      <c r="F108" s="5">
        <f t="shared" si="7"/>
        <v>0</v>
      </c>
      <c r="G108" s="5">
        <f t="shared" si="7"/>
        <v>0</v>
      </c>
      <c r="H108" s="5">
        <f t="shared" si="7"/>
        <v>0</v>
      </c>
      <c r="I108" s="5">
        <f t="shared" si="7"/>
        <v>0</v>
      </c>
    </row>
    <row r="110" spans="1:9" ht="12.75">
      <c r="A110" t="s">
        <v>66</v>
      </c>
      <c r="C110" s="32">
        <f>$C$46</f>
        <v>0</v>
      </c>
      <c r="I110" s="2" t="s">
        <v>39</v>
      </c>
    </row>
    <row r="111" spans="1:9" ht="12.75">
      <c r="A111" t="s">
        <v>35</v>
      </c>
      <c r="C111" s="33"/>
      <c r="D111" s="33"/>
      <c r="E111" s="33"/>
      <c r="F111" s="33"/>
      <c r="G111" s="33"/>
      <c r="H111" s="33"/>
      <c r="I111" s="10">
        <f>$I$28+$I$44+$I$91+$I$108</f>
        <v>0</v>
      </c>
    </row>
    <row r="112" spans="1:9" ht="12.75">
      <c r="A112" t="s">
        <v>27</v>
      </c>
      <c r="C112" s="33"/>
      <c r="D112" s="33"/>
      <c r="E112" s="33"/>
      <c r="F112" s="33"/>
      <c r="G112" s="33"/>
      <c r="H112" s="33"/>
      <c r="I112" s="10">
        <f>$I$44+$I$108</f>
        <v>0</v>
      </c>
    </row>
    <row r="113" spans="1:9" ht="12.75">
      <c r="A113" t="s">
        <v>5</v>
      </c>
      <c r="C113" s="34"/>
      <c r="D113" s="34"/>
      <c r="E113" s="34"/>
      <c r="F113" s="34"/>
      <c r="G113" s="34"/>
      <c r="H113" s="34"/>
      <c r="I113" s="18">
        <f>$I$49</f>
        <v>0</v>
      </c>
    </row>
    <row r="114" spans="1:9" ht="12.75">
      <c r="A114" t="s">
        <v>28</v>
      </c>
      <c r="C114" s="19"/>
      <c r="D114" s="19"/>
      <c r="E114" s="19"/>
      <c r="F114" s="19"/>
      <c r="G114" s="19"/>
      <c r="H114" s="19"/>
      <c r="I114" s="18">
        <f>$I$50</f>
        <v>0</v>
      </c>
    </row>
    <row r="115" spans="1:9" ht="13.5" thickBot="1">
      <c r="A115" t="s">
        <v>32</v>
      </c>
      <c r="C115" s="50"/>
      <c r="D115" s="50"/>
      <c r="E115" s="50"/>
      <c r="F115" s="50"/>
      <c r="G115" s="50"/>
      <c r="H115" s="33"/>
      <c r="I115" s="18">
        <f>$I$51</f>
        <v>0</v>
      </c>
    </row>
    <row r="116" spans="1:9" ht="13.5" thickBot="1">
      <c r="A116" t="s">
        <v>18</v>
      </c>
      <c r="C116" s="1"/>
      <c r="D116" s="1"/>
      <c r="E116" s="1"/>
      <c r="F116" s="1"/>
      <c r="G116" s="1"/>
      <c r="H116" s="1"/>
      <c r="I116" s="13">
        <f>I111-I112-I113-I114-I115</f>
        <v>0</v>
      </c>
    </row>
    <row r="118" spans="1:9" ht="12.75">
      <c r="A118" s="51" t="s">
        <v>57</v>
      </c>
      <c r="B118" s="51"/>
      <c r="C118" s="51"/>
      <c r="D118" s="51"/>
      <c r="E118" s="51"/>
      <c r="F118" s="51"/>
      <c r="G118" s="51"/>
      <c r="H118" s="51"/>
      <c r="I118" s="51"/>
    </row>
    <row r="119" spans="1:9" ht="12.7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2.75">
      <c r="A120" s="11" t="s">
        <v>67</v>
      </c>
      <c r="B120" s="11"/>
      <c r="C120" s="45"/>
      <c r="D120" s="45"/>
      <c r="E120" s="45"/>
      <c r="F120" s="45"/>
      <c r="G120" s="2" t="s">
        <v>6</v>
      </c>
      <c r="H120" s="44"/>
      <c r="I120" s="44"/>
    </row>
    <row r="121" ht="12.75">
      <c r="A121" s="11"/>
    </row>
    <row r="122" spans="1:9" ht="12.75">
      <c r="A122" s="11" t="str">
        <f>IF($I$294&gt;($C$46*1.1),"Supervisor/Unit Head Signature REQUIRED","Supervisor/Unit Head Signature NOT REQUIRED")</f>
        <v>Supervisor/Unit Head Signature NOT REQUIRED</v>
      </c>
      <c r="B122" s="11"/>
      <c r="C122" s="45"/>
      <c r="D122" s="45"/>
      <c r="E122" s="45"/>
      <c r="F122" s="45"/>
      <c r="G122" s="2" t="s">
        <v>6</v>
      </c>
      <c r="H122" s="44"/>
      <c r="I122" s="44"/>
    </row>
    <row r="123" spans="3:9" ht="12.75">
      <c r="C123" s="35"/>
      <c r="D123" s="35"/>
      <c r="E123" s="35"/>
      <c r="F123" s="35"/>
      <c r="G123" s="35"/>
      <c r="H123" s="35"/>
      <c r="I123" s="35"/>
    </row>
    <row r="124" spans="1:9" ht="12.75">
      <c r="A124" s="48" t="s">
        <v>15</v>
      </c>
      <c r="B124" s="48"/>
      <c r="C124" s="48"/>
      <c r="D124" s="48"/>
      <c r="E124" s="48"/>
      <c r="F124" s="48"/>
      <c r="G124" s="48"/>
      <c r="H124" s="48"/>
      <c r="I124" s="48"/>
    </row>
    <row r="125" spans="1:9" s="15" customFormat="1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t="s">
        <v>45</v>
      </c>
      <c r="C126" s="46">
        <f>$C$2</f>
        <v>0</v>
      </c>
      <c r="D126" s="47"/>
      <c r="E126" s="20" t="s">
        <v>43</v>
      </c>
      <c r="F126" s="52">
        <f>$F$2</f>
        <v>0</v>
      </c>
      <c r="G126" s="53"/>
      <c r="H126" s="20" t="s">
        <v>44</v>
      </c>
      <c r="I126" s="22">
        <f>$I$2</f>
        <v>0</v>
      </c>
    </row>
    <row r="128" spans="1:8" ht="12.75">
      <c r="A128" t="s">
        <v>11</v>
      </c>
      <c r="C128" s="3"/>
      <c r="D128" s="3"/>
      <c r="E128" s="3"/>
      <c r="F128" s="3"/>
      <c r="G128" s="3"/>
      <c r="H128" s="3"/>
    </row>
    <row r="129" ht="12.75">
      <c r="I129" s="8" t="s">
        <v>7</v>
      </c>
    </row>
    <row r="130" spans="1:9" ht="12.75">
      <c r="A130" t="s">
        <v>4</v>
      </c>
      <c r="B130" t="s">
        <v>63</v>
      </c>
      <c r="I130" s="9" t="s">
        <v>86</v>
      </c>
    </row>
    <row r="131" spans="1:11" ht="12.75">
      <c r="A131" t="s">
        <v>81</v>
      </c>
      <c r="B131">
        <f>'Account codes'!C$13</f>
        <v>56137</v>
      </c>
      <c r="C131" s="4"/>
      <c r="D131" s="4"/>
      <c r="E131" s="4"/>
      <c r="F131" s="4"/>
      <c r="G131" s="4"/>
      <c r="H131" s="4"/>
      <c r="I131" s="5">
        <f aca="true" t="shared" si="8" ref="I131:I151">SUM(C131:H131)</f>
        <v>0</v>
      </c>
      <c r="J131" s="28"/>
      <c r="K131" s="28"/>
    </row>
    <row r="132" spans="1:11" ht="12.75">
      <c r="A132" s="23" t="s">
        <v>79</v>
      </c>
      <c r="B132">
        <f>'Account codes'!C$14</f>
        <v>56137</v>
      </c>
      <c r="C132" s="4"/>
      <c r="D132" s="4"/>
      <c r="E132" s="4"/>
      <c r="F132" s="4"/>
      <c r="G132" s="4"/>
      <c r="H132" s="4"/>
      <c r="I132" s="5">
        <f t="shared" si="8"/>
        <v>0</v>
      </c>
      <c r="J132" s="28"/>
      <c r="K132" s="28"/>
    </row>
    <row r="133" spans="1:11" ht="12.75">
      <c r="A133" t="s">
        <v>82</v>
      </c>
      <c r="B133">
        <f>'Account codes'!C$15</f>
        <v>56137</v>
      </c>
      <c r="C133" s="4"/>
      <c r="D133" s="4"/>
      <c r="E133" s="4"/>
      <c r="F133" s="4"/>
      <c r="G133" s="4"/>
      <c r="H133" s="4"/>
      <c r="I133" s="5">
        <f t="shared" si="8"/>
        <v>0</v>
      </c>
      <c r="J133" s="28"/>
      <c r="K133" s="28"/>
    </row>
    <row r="134" spans="1:11" ht="12.75">
      <c r="A134" t="s">
        <v>77</v>
      </c>
      <c r="B134">
        <f>'Account codes'!C$16</f>
        <v>56137</v>
      </c>
      <c r="C134" s="4"/>
      <c r="D134" s="4"/>
      <c r="E134" s="4"/>
      <c r="F134" s="4"/>
      <c r="G134" s="4"/>
      <c r="H134" s="4"/>
      <c r="I134" s="5">
        <f t="shared" si="8"/>
        <v>0</v>
      </c>
      <c r="J134" s="28"/>
      <c r="K134" s="28"/>
    </row>
    <row r="135" spans="1:11" ht="12.75">
      <c r="A135" t="s">
        <v>61</v>
      </c>
      <c r="B135">
        <f>'Account codes'!C$17</f>
        <v>56137</v>
      </c>
      <c r="C135" s="4"/>
      <c r="D135" s="4"/>
      <c r="E135" s="4"/>
      <c r="F135" s="4"/>
      <c r="G135" s="4"/>
      <c r="H135" s="4"/>
      <c r="I135" s="5">
        <f t="shared" si="8"/>
        <v>0</v>
      </c>
      <c r="J135" s="28"/>
      <c r="K135" s="28"/>
    </row>
    <row r="136" spans="1:11" ht="12.75">
      <c r="A136" s="23" t="s">
        <v>80</v>
      </c>
      <c r="B136">
        <f>'Account codes'!C$18</f>
        <v>56137</v>
      </c>
      <c r="C136" s="4"/>
      <c r="D136" s="4"/>
      <c r="E136" s="4"/>
      <c r="F136" s="4"/>
      <c r="G136" s="4"/>
      <c r="H136" s="4"/>
      <c r="I136" s="5">
        <f t="shared" si="8"/>
        <v>0</v>
      </c>
      <c r="J136" s="28"/>
      <c r="K136" s="28"/>
    </row>
    <row r="137" spans="1:11" ht="12.75">
      <c r="A137" t="s">
        <v>58</v>
      </c>
      <c r="B137">
        <f>'Account codes'!C$19</f>
        <v>56137</v>
      </c>
      <c r="C137" s="4"/>
      <c r="D137" s="4"/>
      <c r="E137" s="4"/>
      <c r="F137" s="4"/>
      <c r="G137" s="4"/>
      <c r="H137" s="4"/>
      <c r="I137" s="5">
        <f t="shared" si="8"/>
        <v>0</v>
      </c>
      <c r="J137" s="28"/>
      <c r="K137" s="28"/>
    </row>
    <row r="138" spans="1:11" ht="12.75">
      <c r="A138" t="s">
        <v>41</v>
      </c>
      <c r="B138">
        <f>'Account codes'!C$20</f>
        <v>56137</v>
      </c>
      <c r="C138" s="4"/>
      <c r="D138" s="4"/>
      <c r="E138" s="4"/>
      <c r="F138" s="4"/>
      <c r="G138" s="4"/>
      <c r="H138" s="4"/>
      <c r="I138" s="5">
        <f t="shared" si="8"/>
        <v>0</v>
      </c>
      <c r="J138" s="28"/>
      <c r="K138" s="28"/>
    </row>
    <row r="139" spans="1:11" ht="12.75">
      <c r="A139" s="23" t="s">
        <v>48</v>
      </c>
      <c r="B139">
        <f>'Account codes'!C$21</f>
        <v>56137</v>
      </c>
      <c r="C139" s="4"/>
      <c r="D139" s="4"/>
      <c r="E139" s="4"/>
      <c r="F139" s="4"/>
      <c r="G139" s="4"/>
      <c r="H139" s="4"/>
      <c r="I139" s="5">
        <f t="shared" si="8"/>
        <v>0</v>
      </c>
      <c r="J139" s="28"/>
      <c r="K139" s="28"/>
    </row>
    <row r="140" spans="1:11" ht="12.75">
      <c r="A140" t="s">
        <v>0</v>
      </c>
      <c r="B140">
        <f>'Account codes'!C$22</f>
        <v>56137</v>
      </c>
      <c r="C140" s="4"/>
      <c r="D140" s="4"/>
      <c r="E140" s="4"/>
      <c r="F140" s="4"/>
      <c r="G140" s="4"/>
      <c r="H140" s="4"/>
      <c r="I140" s="5">
        <f t="shared" si="8"/>
        <v>0</v>
      </c>
      <c r="J140" s="28"/>
      <c r="K140" s="28"/>
    </row>
    <row r="141" spans="1:11" ht="12.75">
      <c r="A141" s="23" t="s">
        <v>49</v>
      </c>
      <c r="B141">
        <f>'Account codes'!C$23</f>
        <v>56137</v>
      </c>
      <c r="C141" s="4"/>
      <c r="D141" s="4"/>
      <c r="E141" s="4"/>
      <c r="F141" s="4"/>
      <c r="G141" s="4"/>
      <c r="H141" s="4"/>
      <c r="I141" s="5">
        <f t="shared" si="8"/>
        <v>0</v>
      </c>
      <c r="J141" s="28"/>
      <c r="K141" s="28"/>
    </row>
    <row r="142" spans="1:11" ht="12.75">
      <c r="A142" t="s">
        <v>1</v>
      </c>
      <c r="B142">
        <f>'Account codes'!C$24</f>
        <v>56137</v>
      </c>
      <c r="C142" s="4"/>
      <c r="D142" s="4"/>
      <c r="E142" s="4"/>
      <c r="F142" s="4"/>
      <c r="G142" s="4"/>
      <c r="H142" s="4"/>
      <c r="I142" s="5">
        <f t="shared" si="8"/>
        <v>0</v>
      </c>
      <c r="J142" s="28"/>
      <c r="K142" s="28"/>
    </row>
    <row r="143" spans="1:11" ht="12.75">
      <c r="A143" s="23" t="s">
        <v>50</v>
      </c>
      <c r="B143">
        <f>'Account codes'!C$25</f>
        <v>56137</v>
      </c>
      <c r="C143" s="4"/>
      <c r="D143" s="4"/>
      <c r="E143" s="4"/>
      <c r="F143" s="4"/>
      <c r="G143" s="4"/>
      <c r="H143" s="4"/>
      <c r="I143" s="5">
        <f t="shared" si="8"/>
        <v>0</v>
      </c>
      <c r="J143" s="28"/>
      <c r="K143" s="28"/>
    </row>
    <row r="144" spans="1:11" ht="12.75">
      <c r="A144" t="s">
        <v>2</v>
      </c>
      <c r="B144">
        <f>'Account codes'!C$26</f>
        <v>56137</v>
      </c>
      <c r="C144" s="4"/>
      <c r="D144" s="4"/>
      <c r="E144" s="4"/>
      <c r="F144" s="4"/>
      <c r="G144" s="4"/>
      <c r="H144" s="4"/>
      <c r="I144" s="5">
        <f t="shared" si="8"/>
        <v>0</v>
      </c>
      <c r="J144" s="28"/>
      <c r="K144" s="28"/>
    </row>
    <row r="145" spans="1:11" ht="12.75">
      <c r="A145" s="15" t="s">
        <v>83</v>
      </c>
      <c r="B145">
        <f>'Account codes'!C$27</f>
        <v>56137</v>
      </c>
      <c r="C145" s="4"/>
      <c r="D145" s="4"/>
      <c r="E145" s="4"/>
      <c r="F145" s="4"/>
      <c r="G145" s="4"/>
      <c r="H145" s="4"/>
      <c r="I145" s="5">
        <f t="shared" si="8"/>
        <v>0</v>
      </c>
      <c r="J145" s="28"/>
      <c r="K145" s="28"/>
    </row>
    <row r="146" spans="1:11" ht="12.75">
      <c r="A146" s="30" t="s">
        <v>62</v>
      </c>
      <c r="B146" s="30"/>
      <c r="C146" s="4"/>
      <c r="D146" s="4"/>
      <c r="E146" s="4"/>
      <c r="F146" s="4"/>
      <c r="G146" s="4"/>
      <c r="H146" s="4"/>
      <c r="I146" s="5">
        <f t="shared" si="8"/>
        <v>0</v>
      </c>
      <c r="J146" s="28"/>
      <c r="K146" s="28"/>
    </row>
    <row r="147" spans="1:11" ht="12.75">
      <c r="A147" s="30" t="s">
        <v>62</v>
      </c>
      <c r="B147" s="30"/>
      <c r="C147" s="4"/>
      <c r="D147" s="4"/>
      <c r="E147" s="4"/>
      <c r="F147" s="4"/>
      <c r="G147" s="4"/>
      <c r="H147" s="4"/>
      <c r="I147" s="5">
        <f>SUM(C147:H147)</f>
        <v>0</v>
      </c>
      <c r="J147" s="28"/>
      <c r="K147" s="28"/>
    </row>
    <row r="148" spans="1:11" ht="12.75">
      <c r="A148" s="30" t="s">
        <v>62</v>
      </c>
      <c r="B148" s="30"/>
      <c r="C148" s="4"/>
      <c r="D148" s="4"/>
      <c r="E148" s="4"/>
      <c r="F148" s="4"/>
      <c r="G148" s="4"/>
      <c r="H148" s="4"/>
      <c r="I148" s="5">
        <f t="shared" si="8"/>
        <v>0</v>
      </c>
      <c r="J148" s="28"/>
      <c r="K148" s="28"/>
    </row>
    <row r="149" spans="1:11" ht="12.75">
      <c r="A149" s="30" t="s">
        <v>62</v>
      </c>
      <c r="B149" s="30"/>
      <c r="C149" s="4"/>
      <c r="D149" s="4"/>
      <c r="E149" s="4"/>
      <c r="F149" s="4"/>
      <c r="G149" s="4"/>
      <c r="H149" s="4"/>
      <c r="I149" s="5">
        <f t="shared" si="8"/>
        <v>0</v>
      </c>
      <c r="J149" s="28"/>
      <c r="K149" s="28"/>
    </row>
    <row r="150" spans="1:11" ht="12.75">
      <c r="A150" s="30" t="s">
        <v>62</v>
      </c>
      <c r="B150" s="30"/>
      <c r="C150" s="4"/>
      <c r="D150" s="4"/>
      <c r="E150" s="4"/>
      <c r="F150" s="4"/>
      <c r="G150" s="4"/>
      <c r="H150" s="4"/>
      <c r="I150" s="5">
        <f t="shared" si="8"/>
        <v>0</v>
      </c>
      <c r="J150" s="28"/>
      <c r="K150" s="28"/>
    </row>
    <row r="151" spans="1:11" ht="12.75">
      <c r="A151" s="30" t="s">
        <v>62</v>
      </c>
      <c r="B151" s="30"/>
      <c r="C151" s="4"/>
      <c r="D151" s="4"/>
      <c r="E151" s="4"/>
      <c r="F151" s="4"/>
      <c r="G151" s="4"/>
      <c r="H151" s="4"/>
      <c r="I151" s="5">
        <f t="shared" si="8"/>
        <v>0</v>
      </c>
      <c r="J151" s="28"/>
      <c r="K151" s="28"/>
    </row>
    <row r="152" spans="1:9" ht="12.75">
      <c r="A152" t="s">
        <v>7</v>
      </c>
      <c r="C152" s="5">
        <f aca="true" t="shared" si="9" ref="C152:I152">SUM(C131:C151)</f>
        <v>0</v>
      </c>
      <c r="D152" s="5">
        <f t="shared" si="9"/>
        <v>0</v>
      </c>
      <c r="E152" s="5">
        <f t="shared" si="9"/>
        <v>0</v>
      </c>
      <c r="F152" s="5">
        <f t="shared" si="9"/>
        <v>0</v>
      </c>
      <c r="G152" s="5">
        <f t="shared" si="9"/>
        <v>0</v>
      </c>
      <c r="H152" s="5">
        <f t="shared" si="9"/>
        <v>0</v>
      </c>
      <c r="I152" s="5">
        <f t="shared" si="9"/>
        <v>0</v>
      </c>
    </row>
    <row r="153" spans="10:11" ht="12.75">
      <c r="J153" s="28"/>
      <c r="K153" s="28"/>
    </row>
    <row r="154" spans="1:11" ht="12.75">
      <c r="A154" t="s">
        <v>3</v>
      </c>
      <c r="J154" s="28"/>
      <c r="K154" s="28"/>
    </row>
    <row r="155" spans="1:11" ht="12.75">
      <c r="A155" t="s">
        <v>59</v>
      </c>
      <c r="B155">
        <f>'Account codes'!C$28</f>
        <v>56137</v>
      </c>
      <c r="C155" s="4"/>
      <c r="D155" s="4"/>
      <c r="E155" s="4"/>
      <c r="F155" s="4"/>
      <c r="G155" s="4"/>
      <c r="H155" s="4"/>
      <c r="I155" s="5">
        <f>SUM(C155:H155)</f>
        <v>0</v>
      </c>
      <c r="J155" s="28"/>
      <c r="K155" s="28"/>
    </row>
    <row r="156" spans="1:9" ht="12.75">
      <c r="A156" s="23" t="s">
        <v>79</v>
      </c>
      <c r="B156">
        <f>'Account codes'!C$14</f>
        <v>56137</v>
      </c>
      <c r="C156" s="4"/>
      <c r="D156" s="4"/>
      <c r="E156" s="4"/>
      <c r="F156" s="4"/>
      <c r="G156" s="4"/>
      <c r="H156" s="4"/>
      <c r="I156" s="5">
        <f aca="true" t="shared" si="10" ref="I156:I167">SUM(C156:H156)</f>
        <v>0</v>
      </c>
    </row>
    <row r="157" spans="1:9" ht="12.75">
      <c r="A157" t="s">
        <v>60</v>
      </c>
      <c r="B157">
        <f>'Account codes'!C$29</f>
        <v>56137</v>
      </c>
      <c r="C157" s="4"/>
      <c r="D157" s="4"/>
      <c r="E157" s="4"/>
      <c r="F157" s="4"/>
      <c r="G157" s="4"/>
      <c r="H157" s="4"/>
      <c r="I157" s="5">
        <f t="shared" si="10"/>
        <v>0</v>
      </c>
    </row>
    <row r="158" spans="1:9" ht="12.75">
      <c r="A158" t="s">
        <v>77</v>
      </c>
      <c r="B158">
        <f>'Account codes'!C$16</f>
        <v>56137</v>
      </c>
      <c r="C158" s="4"/>
      <c r="D158" s="4"/>
      <c r="E158" s="4"/>
      <c r="F158" s="4"/>
      <c r="G158" s="4"/>
      <c r="H158" s="4"/>
      <c r="I158" s="5">
        <f t="shared" si="10"/>
        <v>0</v>
      </c>
    </row>
    <row r="159" spans="1:9" ht="12.75">
      <c r="A159" t="s">
        <v>61</v>
      </c>
      <c r="B159">
        <f>'Account codes'!C$17</f>
        <v>56137</v>
      </c>
      <c r="C159" s="4"/>
      <c r="D159" s="4"/>
      <c r="E159" s="4"/>
      <c r="F159" s="4"/>
      <c r="G159" s="4"/>
      <c r="H159" s="4"/>
      <c r="I159" s="5">
        <f t="shared" si="10"/>
        <v>0</v>
      </c>
    </row>
    <row r="160" spans="1:9" ht="12.75">
      <c r="A160" s="23" t="s">
        <v>80</v>
      </c>
      <c r="B160">
        <f>'Account codes'!C$18</f>
        <v>56137</v>
      </c>
      <c r="C160" s="4"/>
      <c r="D160" s="4"/>
      <c r="E160" s="4"/>
      <c r="F160" s="4"/>
      <c r="G160" s="4"/>
      <c r="H160" s="4"/>
      <c r="I160" s="5">
        <f t="shared" si="10"/>
        <v>0</v>
      </c>
    </row>
    <row r="161" spans="1:9" ht="12.75">
      <c r="A161" t="s">
        <v>1</v>
      </c>
      <c r="B161">
        <f>'Account codes'!C$24</f>
        <v>56137</v>
      </c>
      <c r="C161" s="4"/>
      <c r="D161" s="4"/>
      <c r="E161" s="4"/>
      <c r="F161" s="4"/>
      <c r="G161" s="4"/>
      <c r="H161" s="4"/>
      <c r="I161" s="5">
        <f t="shared" si="10"/>
        <v>0</v>
      </c>
    </row>
    <row r="162" spans="1:9" ht="12.75">
      <c r="A162" s="37" t="s">
        <v>78</v>
      </c>
      <c r="B162">
        <f>'Account codes'!C$30</f>
        <v>56137</v>
      </c>
      <c r="C162" s="4"/>
      <c r="D162" s="4"/>
      <c r="E162" s="4"/>
      <c r="F162" s="4"/>
      <c r="G162" s="4"/>
      <c r="H162" s="4"/>
      <c r="I162" s="5">
        <f t="shared" si="10"/>
        <v>0</v>
      </c>
    </row>
    <row r="163" spans="1:11" ht="12.75">
      <c r="A163" s="30" t="s">
        <v>62</v>
      </c>
      <c r="B163" s="30"/>
      <c r="C163" s="4"/>
      <c r="D163" s="4"/>
      <c r="E163" s="4"/>
      <c r="F163" s="4"/>
      <c r="G163" s="4"/>
      <c r="H163" s="4"/>
      <c r="I163" s="5">
        <f t="shared" si="10"/>
        <v>0</v>
      </c>
      <c r="J163" s="28"/>
      <c r="K163" s="28"/>
    </row>
    <row r="164" spans="1:11" ht="12.75">
      <c r="A164" s="30" t="s">
        <v>62</v>
      </c>
      <c r="B164" s="30"/>
      <c r="C164" s="4"/>
      <c r="D164" s="4"/>
      <c r="E164" s="4"/>
      <c r="F164" s="4"/>
      <c r="G164" s="4"/>
      <c r="H164" s="4"/>
      <c r="I164" s="5">
        <f>SUM(C164:H164)</f>
        <v>0</v>
      </c>
      <c r="J164" s="28"/>
      <c r="K164" s="28"/>
    </row>
    <row r="165" spans="1:11" ht="12.75">
      <c r="A165" s="30" t="s">
        <v>62</v>
      </c>
      <c r="B165" s="30"/>
      <c r="C165" s="4"/>
      <c r="D165" s="4"/>
      <c r="E165" s="4"/>
      <c r="F165" s="4"/>
      <c r="G165" s="4"/>
      <c r="H165" s="4"/>
      <c r="I165" s="5">
        <f t="shared" si="10"/>
        <v>0</v>
      </c>
      <c r="J165" s="28"/>
      <c r="K165" s="28"/>
    </row>
    <row r="166" spans="1:11" ht="12.75">
      <c r="A166" s="30" t="s">
        <v>62</v>
      </c>
      <c r="B166" s="30"/>
      <c r="C166" s="4"/>
      <c r="D166" s="4"/>
      <c r="E166" s="4"/>
      <c r="F166" s="4"/>
      <c r="G166" s="4"/>
      <c r="H166" s="4"/>
      <c r="I166" s="5">
        <f t="shared" si="10"/>
        <v>0</v>
      </c>
      <c r="J166" s="28"/>
      <c r="K166" s="28"/>
    </row>
    <row r="167" spans="1:11" ht="12.75">
      <c r="A167" s="30" t="s">
        <v>62</v>
      </c>
      <c r="B167" s="30"/>
      <c r="C167" s="4"/>
      <c r="D167" s="4"/>
      <c r="E167" s="4"/>
      <c r="F167" s="4"/>
      <c r="G167" s="4"/>
      <c r="H167" s="4"/>
      <c r="I167" s="5">
        <f t="shared" si="10"/>
        <v>0</v>
      </c>
      <c r="J167" s="28"/>
      <c r="K167" s="28"/>
    </row>
    <row r="168" spans="1:9" ht="12.75">
      <c r="A168" s="30" t="s">
        <v>62</v>
      </c>
      <c r="B168" s="30"/>
      <c r="C168" s="4"/>
      <c r="D168" s="4"/>
      <c r="E168" s="4"/>
      <c r="F168" s="4"/>
      <c r="G168" s="4"/>
      <c r="H168" s="4"/>
      <c r="I168" s="5">
        <f>SUM(C168:H168)</f>
        <v>0</v>
      </c>
    </row>
    <row r="169" spans="1:9" ht="12.75">
      <c r="A169" t="s">
        <v>7</v>
      </c>
      <c r="C169" s="5">
        <f>SUM(C155:C168)</f>
        <v>0</v>
      </c>
      <c r="D169" s="5">
        <f aca="true" t="shared" si="11" ref="D169:I169">SUM(D155:D168)</f>
        <v>0</v>
      </c>
      <c r="E169" s="5">
        <f t="shared" si="11"/>
        <v>0</v>
      </c>
      <c r="F169" s="5">
        <f t="shared" si="11"/>
        <v>0</v>
      </c>
      <c r="G169" s="5">
        <f t="shared" si="11"/>
        <v>0</v>
      </c>
      <c r="H169" s="5">
        <f t="shared" si="11"/>
        <v>0</v>
      </c>
      <c r="I169" s="5">
        <f t="shared" si="11"/>
        <v>0</v>
      </c>
    </row>
    <row r="171" spans="1:9" ht="12.75">
      <c r="A171" t="s">
        <v>66</v>
      </c>
      <c r="C171" s="32">
        <f>$C$46</f>
        <v>0</v>
      </c>
      <c r="I171" s="2" t="s">
        <v>39</v>
      </c>
    </row>
    <row r="172" spans="1:9" ht="12.75">
      <c r="A172" t="s">
        <v>36</v>
      </c>
      <c r="C172" s="33"/>
      <c r="D172" s="33"/>
      <c r="E172" s="33"/>
      <c r="F172" s="33"/>
      <c r="G172" s="33"/>
      <c r="H172" s="33"/>
      <c r="I172" s="10">
        <f>$I$28+$I$44+$I$91+$I$108+$I$152+$I$169</f>
        <v>0</v>
      </c>
    </row>
    <row r="173" spans="1:9" ht="12.75">
      <c r="A173" t="s">
        <v>29</v>
      </c>
      <c r="C173" s="33"/>
      <c r="D173" s="33"/>
      <c r="E173" s="33"/>
      <c r="F173" s="33"/>
      <c r="G173" s="33"/>
      <c r="H173" s="33"/>
      <c r="I173" s="10">
        <f>$I$44+$I$108+$I$169</f>
        <v>0</v>
      </c>
    </row>
    <row r="174" spans="1:9" ht="12.75">
      <c r="A174" t="s">
        <v>5</v>
      </c>
      <c r="C174" s="34"/>
      <c r="D174" s="34"/>
      <c r="E174" s="34"/>
      <c r="F174" s="34"/>
      <c r="G174" s="34"/>
      <c r="H174" s="34"/>
      <c r="I174" s="18">
        <f>$I$49</f>
        <v>0</v>
      </c>
    </row>
    <row r="175" spans="1:9" ht="12.75">
      <c r="A175" t="s">
        <v>28</v>
      </c>
      <c r="C175" s="19"/>
      <c r="D175" s="19"/>
      <c r="E175" s="19"/>
      <c r="F175" s="19"/>
      <c r="G175" s="19"/>
      <c r="H175" s="19"/>
      <c r="I175" s="18">
        <f>$I$50</f>
        <v>0</v>
      </c>
    </row>
    <row r="176" spans="1:9" ht="13.5" thickBot="1">
      <c r="A176" t="s">
        <v>32</v>
      </c>
      <c r="C176" s="50"/>
      <c r="D176" s="50"/>
      <c r="E176" s="50"/>
      <c r="F176" s="50"/>
      <c r="G176" s="50"/>
      <c r="H176" s="33"/>
      <c r="I176" s="18">
        <f>$I$51</f>
        <v>0</v>
      </c>
    </row>
    <row r="177" spans="1:9" ht="13.5" thickBot="1">
      <c r="A177" t="s">
        <v>19</v>
      </c>
      <c r="C177" s="1"/>
      <c r="D177" s="1"/>
      <c r="E177" s="1"/>
      <c r="F177" s="1"/>
      <c r="G177" s="1"/>
      <c r="H177" s="1"/>
      <c r="I177" s="13">
        <f>I172-I173-I174-I175-I176</f>
        <v>0</v>
      </c>
    </row>
    <row r="179" spans="1:9" ht="12.75">
      <c r="A179" s="51" t="s">
        <v>57</v>
      </c>
      <c r="B179" s="51"/>
      <c r="C179" s="51"/>
      <c r="D179" s="51"/>
      <c r="E179" s="51"/>
      <c r="F179" s="51"/>
      <c r="G179" s="51"/>
      <c r="H179" s="51"/>
      <c r="I179" s="51"/>
    </row>
    <row r="180" spans="1:9" ht="12.7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12.75">
      <c r="A181" s="11" t="s">
        <v>67</v>
      </c>
      <c r="B181" s="11"/>
      <c r="C181" s="45"/>
      <c r="D181" s="45"/>
      <c r="E181" s="45"/>
      <c r="F181" s="45"/>
      <c r="G181" s="2" t="s">
        <v>6</v>
      </c>
      <c r="H181" s="44"/>
      <c r="I181" s="44"/>
    </row>
    <row r="182" ht="12.75">
      <c r="A182" s="11"/>
    </row>
    <row r="183" spans="1:9" ht="12.75">
      <c r="A183" s="11" t="str">
        <f>IF($I$294&gt;($C$46*1.1),"Supervisor/Unit Head Signature REQUIRED","Supervisor/Unit Head Signature NOT REQUIRED")</f>
        <v>Supervisor/Unit Head Signature NOT REQUIRED</v>
      </c>
      <c r="B183" s="11"/>
      <c r="C183" s="45"/>
      <c r="D183" s="45"/>
      <c r="E183" s="45"/>
      <c r="F183" s="45"/>
      <c r="G183" s="2" t="s">
        <v>6</v>
      </c>
      <c r="H183" s="44"/>
      <c r="I183" s="44"/>
    </row>
    <row r="184" spans="3:9" ht="12.75">
      <c r="C184" s="35"/>
      <c r="D184" s="35"/>
      <c r="E184" s="35"/>
      <c r="F184" s="35"/>
      <c r="G184" s="35"/>
      <c r="H184" s="35"/>
      <c r="I184" s="35"/>
    </row>
    <row r="185" spans="1:9" ht="12.75">
      <c r="A185" s="48" t="s">
        <v>20</v>
      </c>
      <c r="B185" s="48"/>
      <c r="C185" s="48"/>
      <c r="D185" s="48"/>
      <c r="E185" s="48"/>
      <c r="F185" s="48"/>
      <c r="G185" s="48"/>
      <c r="H185" s="48"/>
      <c r="I185" s="48"/>
    </row>
    <row r="186" spans="1:9" s="15" customFormat="1" ht="12.7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.75">
      <c r="A187" t="s">
        <v>45</v>
      </c>
      <c r="C187" s="46">
        <f>$C$2</f>
        <v>0</v>
      </c>
      <c r="D187" s="47"/>
      <c r="E187" s="20" t="s">
        <v>43</v>
      </c>
      <c r="F187" s="52">
        <f>$F$2</f>
        <v>0</v>
      </c>
      <c r="G187" s="53"/>
      <c r="H187" s="20" t="s">
        <v>44</v>
      </c>
      <c r="I187" s="22">
        <f>$I$2</f>
        <v>0</v>
      </c>
    </row>
    <row r="189" spans="1:8" ht="12.75">
      <c r="A189" t="s">
        <v>21</v>
      </c>
      <c r="C189" s="3"/>
      <c r="D189" s="3"/>
      <c r="E189" s="3"/>
      <c r="F189" s="3"/>
      <c r="G189" s="3"/>
      <c r="H189" s="3"/>
    </row>
    <row r="190" ht="12.75">
      <c r="I190" s="8" t="s">
        <v>7</v>
      </c>
    </row>
    <row r="191" spans="1:9" ht="12.75">
      <c r="A191" t="s">
        <v>4</v>
      </c>
      <c r="B191" t="s">
        <v>63</v>
      </c>
      <c r="I191" s="9" t="s">
        <v>85</v>
      </c>
    </row>
    <row r="192" spans="1:11" ht="12.75">
      <c r="A192" t="s">
        <v>81</v>
      </c>
      <c r="B192">
        <f>'Account codes'!C$13</f>
        <v>56137</v>
      </c>
      <c r="C192" s="4"/>
      <c r="D192" s="4"/>
      <c r="E192" s="4"/>
      <c r="F192" s="4"/>
      <c r="G192" s="4"/>
      <c r="H192" s="4"/>
      <c r="I192" s="5">
        <f aca="true" t="shared" si="12" ref="I192:I212">SUM(C192:H192)</f>
        <v>0</v>
      </c>
      <c r="J192" s="28"/>
      <c r="K192" s="28"/>
    </row>
    <row r="193" spans="1:11" ht="12.75">
      <c r="A193" s="23" t="s">
        <v>79</v>
      </c>
      <c r="B193">
        <f>'Account codes'!C$14</f>
        <v>56137</v>
      </c>
      <c r="C193" s="4"/>
      <c r="D193" s="4"/>
      <c r="E193" s="4"/>
      <c r="F193" s="4"/>
      <c r="G193" s="4"/>
      <c r="H193" s="4"/>
      <c r="I193" s="5">
        <f t="shared" si="12"/>
        <v>0</v>
      </c>
      <c r="J193" s="28"/>
      <c r="K193" s="28"/>
    </row>
    <row r="194" spans="1:11" ht="12.75">
      <c r="A194" t="s">
        <v>82</v>
      </c>
      <c r="B194">
        <f>'Account codes'!C$15</f>
        <v>56137</v>
      </c>
      <c r="C194" s="4"/>
      <c r="D194" s="4"/>
      <c r="E194" s="4"/>
      <c r="F194" s="4"/>
      <c r="G194" s="4"/>
      <c r="H194" s="4"/>
      <c r="I194" s="5">
        <f t="shared" si="12"/>
        <v>0</v>
      </c>
      <c r="J194" s="28"/>
      <c r="K194" s="28"/>
    </row>
    <row r="195" spans="1:11" ht="12.75">
      <c r="A195" t="s">
        <v>77</v>
      </c>
      <c r="B195">
        <f>'Account codes'!C$16</f>
        <v>56137</v>
      </c>
      <c r="C195" s="4"/>
      <c r="D195" s="4"/>
      <c r="E195" s="4"/>
      <c r="F195" s="4"/>
      <c r="G195" s="4"/>
      <c r="H195" s="4"/>
      <c r="I195" s="5">
        <f t="shared" si="12"/>
        <v>0</v>
      </c>
      <c r="J195" s="28"/>
      <c r="K195" s="28"/>
    </row>
    <row r="196" spans="1:11" ht="12.75">
      <c r="A196" t="s">
        <v>61</v>
      </c>
      <c r="B196">
        <f>'Account codes'!C$17</f>
        <v>56137</v>
      </c>
      <c r="C196" s="4"/>
      <c r="D196" s="4"/>
      <c r="E196" s="4"/>
      <c r="F196" s="4"/>
      <c r="G196" s="4"/>
      <c r="H196" s="4"/>
      <c r="I196" s="5">
        <f t="shared" si="12"/>
        <v>0</v>
      </c>
      <c r="J196" s="28"/>
      <c r="K196" s="28"/>
    </row>
    <row r="197" spans="1:11" ht="12.75">
      <c r="A197" s="23" t="s">
        <v>80</v>
      </c>
      <c r="B197">
        <f>'Account codes'!C$18</f>
        <v>56137</v>
      </c>
      <c r="C197" s="4"/>
      <c r="D197" s="4"/>
      <c r="E197" s="4"/>
      <c r="F197" s="4"/>
      <c r="G197" s="4"/>
      <c r="H197" s="4"/>
      <c r="I197" s="5">
        <f t="shared" si="12"/>
        <v>0</v>
      </c>
      <c r="J197" s="28"/>
      <c r="K197" s="28"/>
    </row>
    <row r="198" spans="1:11" ht="12.75">
      <c r="A198" t="s">
        <v>58</v>
      </c>
      <c r="B198">
        <f>'Account codes'!C$19</f>
        <v>56137</v>
      </c>
      <c r="C198" s="4"/>
      <c r="D198" s="4"/>
      <c r="E198" s="4"/>
      <c r="F198" s="4"/>
      <c r="G198" s="4"/>
      <c r="H198" s="4"/>
      <c r="I198" s="5">
        <f t="shared" si="12"/>
        <v>0</v>
      </c>
      <c r="J198" s="28"/>
      <c r="K198" s="28"/>
    </row>
    <row r="199" spans="1:11" ht="12.75">
      <c r="A199" t="s">
        <v>41</v>
      </c>
      <c r="B199">
        <f>'Account codes'!C$20</f>
        <v>56137</v>
      </c>
      <c r="C199" s="4"/>
      <c r="D199" s="4"/>
      <c r="E199" s="4"/>
      <c r="F199" s="4"/>
      <c r="G199" s="4"/>
      <c r="H199" s="4"/>
      <c r="I199" s="5">
        <f t="shared" si="12"/>
        <v>0</v>
      </c>
      <c r="J199" s="28"/>
      <c r="K199" s="28"/>
    </row>
    <row r="200" spans="1:11" ht="12.75">
      <c r="A200" s="23" t="s">
        <v>48</v>
      </c>
      <c r="B200">
        <f>'Account codes'!C$21</f>
        <v>56137</v>
      </c>
      <c r="C200" s="4"/>
      <c r="D200" s="4"/>
      <c r="E200" s="4"/>
      <c r="F200" s="4"/>
      <c r="G200" s="4"/>
      <c r="H200" s="4"/>
      <c r="I200" s="5">
        <f t="shared" si="12"/>
        <v>0</v>
      </c>
      <c r="J200" s="28"/>
      <c r="K200" s="28"/>
    </row>
    <row r="201" spans="1:11" ht="12.75">
      <c r="A201" t="s">
        <v>0</v>
      </c>
      <c r="B201">
        <f>'Account codes'!C$22</f>
        <v>56137</v>
      </c>
      <c r="C201" s="4"/>
      <c r="D201" s="4"/>
      <c r="E201" s="4"/>
      <c r="F201" s="4"/>
      <c r="G201" s="4"/>
      <c r="H201" s="4"/>
      <c r="I201" s="5">
        <f t="shared" si="12"/>
        <v>0</v>
      </c>
      <c r="J201" s="28"/>
      <c r="K201" s="28"/>
    </row>
    <row r="202" spans="1:11" ht="12.75">
      <c r="A202" s="23" t="s">
        <v>49</v>
      </c>
      <c r="B202">
        <f>'Account codes'!C$23</f>
        <v>56137</v>
      </c>
      <c r="C202" s="4"/>
      <c r="D202" s="4"/>
      <c r="E202" s="4"/>
      <c r="F202" s="4"/>
      <c r="G202" s="4"/>
      <c r="H202" s="4"/>
      <c r="I202" s="5">
        <f t="shared" si="12"/>
        <v>0</v>
      </c>
      <c r="J202" s="28"/>
      <c r="K202" s="28"/>
    </row>
    <row r="203" spans="1:11" ht="12.75">
      <c r="A203" t="s">
        <v>1</v>
      </c>
      <c r="B203">
        <f>'Account codes'!C$24</f>
        <v>56137</v>
      </c>
      <c r="C203" s="4"/>
      <c r="D203" s="4"/>
      <c r="E203" s="4"/>
      <c r="F203" s="4"/>
      <c r="G203" s="4"/>
      <c r="H203" s="4"/>
      <c r="I203" s="5">
        <f t="shared" si="12"/>
        <v>0</v>
      </c>
      <c r="J203" s="28"/>
      <c r="K203" s="28"/>
    </row>
    <row r="204" spans="1:11" ht="12.75">
      <c r="A204" s="23" t="s">
        <v>50</v>
      </c>
      <c r="B204">
        <f>'Account codes'!C$25</f>
        <v>56137</v>
      </c>
      <c r="C204" s="4"/>
      <c r="D204" s="4"/>
      <c r="E204" s="4"/>
      <c r="F204" s="4"/>
      <c r="G204" s="4"/>
      <c r="H204" s="4"/>
      <c r="I204" s="5">
        <f t="shared" si="12"/>
        <v>0</v>
      </c>
      <c r="J204" s="28"/>
      <c r="K204" s="28"/>
    </row>
    <row r="205" spans="1:11" ht="12.75">
      <c r="A205" t="s">
        <v>2</v>
      </c>
      <c r="B205">
        <f>'Account codes'!C$26</f>
        <v>56137</v>
      </c>
      <c r="C205" s="4"/>
      <c r="D205" s="4"/>
      <c r="E205" s="4"/>
      <c r="F205" s="4"/>
      <c r="G205" s="4"/>
      <c r="H205" s="4"/>
      <c r="I205" s="5">
        <f t="shared" si="12"/>
        <v>0</v>
      </c>
      <c r="J205" s="28"/>
      <c r="K205" s="28"/>
    </row>
    <row r="206" spans="1:11" ht="12.75">
      <c r="A206" s="15" t="s">
        <v>83</v>
      </c>
      <c r="B206">
        <f>'Account codes'!C$27</f>
        <v>56137</v>
      </c>
      <c r="C206" s="4"/>
      <c r="D206" s="4"/>
      <c r="E206" s="4"/>
      <c r="F206" s="4"/>
      <c r="G206" s="4"/>
      <c r="H206" s="4"/>
      <c r="I206" s="5">
        <f t="shared" si="12"/>
        <v>0</v>
      </c>
      <c r="J206" s="28"/>
      <c r="K206" s="28"/>
    </row>
    <row r="207" spans="1:11" ht="12.75">
      <c r="A207" s="30" t="s">
        <v>62</v>
      </c>
      <c r="B207" s="30"/>
      <c r="C207" s="4"/>
      <c r="D207" s="4"/>
      <c r="E207" s="4"/>
      <c r="F207" s="4"/>
      <c r="G207" s="4"/>
      <c r="H207" s="4"/>
      <c r="I207" s="5">
        <f>SUM(C207:H207)</f>
        <v>0</v>
      </c>
      <c r="J207" s="28"/>
      <c r="K207" s="28"/>
    </row>
    <row r="208" spans="1:11" ht="12.75">
      <c r="A208" s="30" t="s">
        <v>62</v>
      </c>
      <c r="B208" s="30"/>
      <c r="C208" s="4"/>
      <c r="D208" s="4"/>
      <c r="E208" s="4"/>
      <c r="F208" s="4"/>
      <c r="G208" s="4"/>
      <c r="H208" s="4"/>
      <c r="I208" s="5">
        <f>SUM(C208:H208)</f>
        <v>0</v>
      </c>
      <c r="J208" s="28"/>
      <c r="K208" s="28"/>
    </row>
    <row r="209" spans="1:11" ht="12.75">
      <c r="A209" s="30" t="s">
        <v>62</v>
      </c>
      <c r="B209" s="30"/>
      <c r="C209" s="4"/>
      <c r="D209" s="4"/>
      <c r="E209" s="4"/>
      <c r="F209" s="4"/>
      <c r="G209" s="4"/>
      <c r="H209" s="4"/>
      <c r="I209" s="5">
        <f>SUM(C209:H209)</f>
        <v>0</v>
      </c>
      <c r="J209" s="28"/>
      <c r="K209" s="28"/>
    </row>
    <row r="210" spans="1:11" ht="12.75">
      <c r="A210" s="30" t="s">
        <v>62</v>
      </c>
      <c r="B210" s="30"/>
      <c r="C210" s="4"/>
      <c r="D210" s="4"/>
      <c r="E210" s="4"/>
      <c r="F210" s="4"/>
      <c r="G210" s="4"/>
      <c r="H210" s="4"/>
      <c r="I210" s="5">
        <f t="shared" si="12"/>
        <v>0</v>
      </c>
      <c r="J210" s="28"/>
      <c r="K210" s="28"/>
    </row>
    <row r="211" spans="1:11" ht="12.75">
      <c r="A211" s="30" t="s">
        <v>62</v>
      </c>
      <c r="B211" s="30"/>
      <c r="C211" s="4"/>
      <c r="D211" s="4"/>
      <c r="E211" s="4"/>
      <c r="F211" s="4"/>
      <c r="G211" s="4"/>
      <c r="H211" s="4"/>
      <c r="I211" s="5">
        <f t="shared" si="12"/>
        <v>0</v>
      </c>
      <c r="J211" s="28"/>
      <c r="K211" s="28"/>
    </row>
    <row r="212" spans="1:11" ht="12.75">
      <c r="A212" s="30" t="s">
        <v>62</v>
      </c>
      <c r="B212" s="30"/>
      <c r="C212" s="4"/>
      <c r="D212" s="4"/>
      <c r="E212" s="4"/>
      <c r="F212" s="4"/>
      <c r="G212" s="4"/>
      <c r="H212" s="4"/>
      <c r="I212" s="5">
        <f t="shared" si="12"/>
        <v>0</v>
      </c>
      <c r="J212" s="28"/>
      <c r="K212" s="28"/>
    </row>
    <row r="213" spans="1:9" ht="12.75">
      <c r="A213" t="s">
        <v>7</v>
      </c>
      <c r="C213" s="5">
        <f aca="true" t="shared" si="13" ref="C213:I213">SUM(C192:C212)</f>
        <v>0</v>
      </c>
      <c r="D213" s="5">
        <f t="shared" si="13"/>
        <v>0</v>
      </c>
      <c r="E213" s="5">
        <f t="shared" si="13"/>
        <v>0</v>
      </c>
      <c r="F213" s="5">
        <f t="shared" si="13"/>
        <v>0</v>
      </c>
      <c r="G213" s="5">
        <f t="shared" si="13"/>
        <v>0</v>
      </c>
      <c r="H213" s="5">
        <f t="shared" si="13"/>
        <v>0</v>
      </c>
      <c r="I213" s="5">
        <f t="shared" si="13"/>
        <v>0</v>
      </c>
    </row>
    <row r="214" spans="10:11" ht="12.75">
      <c r="J214" s="28"/>
      <c r="K214" s="28"/>
    </row>
    <row r="215" spans="1:11" ht="12.75">
      <c r="A215" t="s">
        <v>3</v>
      </c>
      <c r="J215" s="28"/>
      <c r="K215" s="28"/>
    </row>
    <row r="216" spans="1:11" ht="12.75">
      <c r="A216" t="s">
        <v>59</v>
      </c>
      <c r="B216">
        <f>'Account codes'!C$28</f>
        <v>56137</v>
      </c>
      <c r="C216" s="4"/>
      <c r="D216" s="4"/>
      <c r="E216" s="4"/>
      <c r="F216" s="4"/>
      <c r="G216" s="4"/>
      <c r="H216" s="4"/>
      <c r="I216" s="5">
        <f>SUM(C216:H216)</f>
        <v>0</v>
      </c>
      <c r="J216" s="28"/>
      <c r="K216" s="28"/>
    </row>
    <row r="217" spans="1:9" ht="12.75">
      <c r="A217" s="23" t="s">
        <v>79</v>
      </c>
      <c r="B217">
        <f>'Account codes'!C$14</f>
        <v>56137</v>
      </c>
      <c r="C217" s="4"/>
      <c r="D217" s="4"/>
      <c r="E217" s="4"/>
      <c r="F217" s="4"/>
      <c r="G217" s="4"/>
      <c r="H217" s="4"/>
      <c r="I217" s="5">
        <f aca="true" t="shared" si="14" ref="I217:I228">SUM(C217:H217)</f>
        <v>0</v>
      </c>
    </row>
    <row r="218" spans="1:9" ht="12.75">
      <c r="A218" t="s">
        <v>60</v>
      </c>
      <c r="B218">
        <f>'Account codes'!C$29</f>
        <v>56137</v>
      </c>
      <c r="C218" s="4"/>
      <c r="D218" s="4"/>
      <c r="E218" s="4"/>
      <c r="F218" s="4"/>
      <c r="G218" s="4"/>
      <c r="H218" s="4"/>
      <c r="I218" s="5">
        <f t="shared" si="14"/>
        <v>0</v>
      </c>
    </row>
    <row r="219" spans="1:9" ht="12.75">
      <c r="A219" t="s">
        <v>77</v>
      </c>
      <c r="B219">
        <f>'Account codes'!C$16</f>
        <v>56137</v>
      </c>
      <c r="C219" s="4"/>
      <c r="D219" s="4"/>
      <c r="E219" s="4"/>
      <c r="F219" s="4"/>
      <c r="G219" s="4"/>
      <c r="H219" s="4"/>
      <c r="I219" s="5">
        <f t="shared" si="14"/>
        <v>0</v>
      </c>
    </row>
    <row r="220" spans="1:9" ht="12.75">
      <c r="A220" t="s">
        <v>61</v>
      </c>
      <c r="B220">
        <f>'Account codes'!C$17</f>
        <v>56137</v>
      </c>
      <c r="C220" s="4"/>
      <c r="D220" s="4"/>
      <c r="E220" s="4"/>
      <c r="F220" s="4"/>
      <c r="G220" s="4"/>
      <c r="H220" s="4"/>
      <c r="I220" s="5">
        <f t="shared" si="14"/>
        <v>0</v>
      </c>
    </row>
    <row r="221" spans="1:9" ht="12.75">
      <c r="A221" s="23" t="s">
        <v>80</v>
      </c>
      <c r="B221">
        <f>'Account codes'!C$18</f>
        <v>56137</v>
      </c>
      <c r="C221" s="4"/>
      <c r="D221" s="4"/>
      <c r="E221" s="4"/>
      <c r="F221" s="4"/>
      <c r="G221" s="4"/>
      <c r="H221" s="4"/>
      <c r="I221" s="5">
        <f t="shared" si="14"/>
        <v>0</v>
      </c>
    </row>
    <row r="222" spans="1:9" ht="12.75">
      <c r="A222" t="s">
        <v>1</v>
      </c>
      <c r="B222">
        <f>'Account codes'!C$24</f>
        <v>56137</v>
      </c>
      <c r="C222" s="4"/>
      <c r="D222" s="4"/>
      <c r="E222" s="4"/>
      <c r="F222" s="4"/>
      <c r="G222" s="4"/>
      <c r="H222" s="4"/>
      <c r="I222" s="5">
        <f t="shared" si="14"/>
        <v>0</v>
      </c>
    </row>
    <row r="223" spans="1:9" ht="12.75">
      <c r="A223" s="37" t="s">
        <v>78</v>
      </c>
      <c r="B223">
        <f>'Account codes'!C$30</f>
        <v>56137</v>
      </c>
      <c r="C223" s="4"/>
      <c r="D223" s="4"/>
      <c r="E223" s="4"/>
      <c r="F223" s="4"/>
      <c r="G223" s="4"/>
      <c r="H223" s="4"/>
      <c r="I223" s="5">
        <f t="shared" si="14"/>
        <v>0</v>
      </c>
    </row>
    <row r="224" spans="1:11" ht="12.75">
      <c r="A224" s="30" t="s">
        <v>62</v>
      </c>
      <c r="B224" s="30"/>
      <c r="C224" s="4"/>
      <c r="D224" s="4"/>
      <c r="E224" s="4"/>
      <c r="F224" s="4"/>
      <c r="G224" s="4"/>
      <c r="H224" s="4"/>
      <c r="I224" s="5">
        <f t="shared" si="14"/>
        <v>0</v>
      </c>
      <c r="J224" s="28"/>
      <c r="K224" s="28"/>
    </row>
    <row r="225" spans="1:11" ht="12.75">
      <c r="A225" s="30" t="s">
        <v>62</v>
      </c>
      <c r="B225" s="30"/>
      <c r="C225" s="4"/>
      <c r="D225" s="4"/>
      <c r="E225" s="4"/>
      <c r="F225" s="4"/>
      <c r="G225" s="4"/>
      <c r="H225" s="4"/>
      <c r="I225" s="5">
        <f>SUM(C225:H225)</f>
        <v>0</v>
      </c>
      <c r="J225" s="28"/>
      <c r="K225" s="28"/>
    </row>
    <row r="226" spans="1:11" ht="12.75">
      <c r="A226" s="30" t="s">
        <v>62</v>
      </c>
      <c r="B226" s="30"/>
      <c r="C226" s="4"/>
      <c r="D226" s="4"/>
      <c r="E226" s="4"/>
      <c r="F226" s="4"/>
      <c r="G226" s="4"/>
      <c r="H226" s="4"/>
      <c r="I226" s="5">
        <f t="shared" si="14"/>
        <v>0</v>
      </c>
      <c r="J226" s="28"/>
      <c r="K226" s="28"/>
    </row>
    <row r="227" spans="1:11" ht="12.75">
      <c r="A227" s="30" t="s">
        <v>62</v>
      </c>
      <c r="B227" s="30"/>
      <c r="C227" s="4"/>
      <c r="D227" s="4"/>
      <c r="E227" s="4"/>
      <c r="F227" s="4"/>
      <c r="G227" s="4"/>
      <c r="H227" s="4"/>
      <c r="I227" s="5">
        <f t="shared" si="14"/>
        <v>0</v>
      </c>
      <c r="J227" s="28"/>
      <c r="K227" s="28"/>
    </row>
    <row r="228" spans="1:11" ht="12.75">
      <c r="A228" s="30" t="s">
        <v>62</v>
      </c>
      <c r="B228" s="30"/>
      <c r="C228" s="4"/>
      <c r="D228" s="4"/>
      <c r="E228" s="4"/>
      <c r="F228" s="4"/>
      <c r="G228" s="4"/>
      <c r="H228" s="4"/>
      <c r="I228" s="5">
        <f t="shared" si="14"/>
        <v>0</v>
      </c>
      <c r="J228" s="28"/>
      <c r="K228" s="28"/>
    </row>
    <row r="229" spans="1:9" ht="12.75">
      <c r="A229" s="30" t="s">
        <v>62</v>
      </c>
      <c r="B229" s="30"/>
      <c r="C229" s="4"/>
      <c r="D229" s="4"/>
      <c r="E229" s="4"/>
      <c r="F229" s="4"/>
      <c r="G229" s="4"/>
      <c r="H229" s="4"/>
      <c r="I229" s="5">
        <f>SUM(C229:H229)</f>
        <v>0</v>
      </c>
    </row>
    <row r="230" spans="1:9" ht="12.75">
      <c r="A230" t="s">
        <v>7</v>
      </c>
      <c r="C230" s="5">
        <f>SUM(C216:C229)</f>
        <v>0</v>
      </c>
      <c r="D230" s="5">
        <f aca="true" t="shared" si="15" ref="D230:I230">SUM(D216:D229)</f>
        <v>0</v>
      </c>
      <c r="E230" s="5">
        <f t="shared" si="15"/>
        <v>0</v>
      </c>
      <c r="F230" s="5">
        <f t="shared" si="15"/>
        <v>0</v>
      </c>
      <c r="G230" s="5">
        <f t="shared" si="15"/>
        <v>0</v>
      </c>
      <c r="H230" s="5">
        <f t="shared" si="15"/>
        <v>0</v>
      </c>
      <c r="I230" s="5">
        <f t="shared" si="15"/>
        <v>0</v>
      </c>
    </row>
    <row r="232" spans="1:9" ht="12.75">
      <c r="A232" t="s">
        <v>66</v>
      </c>
      <c r="C232" s="32">
        <f>$C$46</f>
        <v>0</v>
      </c>
      <c r="I232" s="2" t="s">
        <v>39</v>
      </c>
    </row>
    <row r="233" spans="1:9" ht="12.75">
      <c r="A233" t="s">
        <v>37</v>
      </c>
      <c r="C233" s="33"/>
      <c r="D233" s="33"/>
      <c r="E233" s="33"/>
      <c r="F233" s="33"/>
      <c r="G233" s="33"/>
      <c r="H233" s="33"/>
      <c r="I233" s="10">
        <f>$I$28+$I$44+$I$91+$I$108+$I$152+$I$169+$I$213+$I$230</f>
        <v>0</v>
      </c>
    </row>
    <row r="234" spans="1:9" ht="12.75">
      <c r="A234" t="s">
        <v>30</v>
      </c>
      <c r="C234" s="33"/>
      <c r="D234" s="33"/>
      <c r="E234" s="33"/>
      <c r="F234" s="33"/>
      <c r="G234" s="33"/>
      <c r="H234" s="33"/>
      <c r="I234" s="10">
        <f>$I$44+$I$108+$I$169+$I$230</f>
        <v>0</v>
      </c>
    </row>
    <row r="235" spans="1:9" ht="12.75">
      <c r="A235" t="s">
        <v>5</v>
      </c>
      <c r="C235" s="34"/>
      <c r="D235" s="34"/>
      <c r="E235" s="34"/>
      <c r="F235" s="34"/>
      <c r="G235" s="34"/>
      <c r="H235" s="34"/>
      <c r="I235" s="18">
        <f>$I$49</f>
        <v>0</v>
      </c>
    </row>
    <row r="236" spans="1:9" ht="12.75">
      <c r="A236" t="s">
        <v>28</v>
      </c>
      <c r="C236" s="19"/>
      <c r="D236" s="19"/>
      <c r="E236" s="19"/>
      <c r="F236" s="19"/>
      <c r="G236" s="19"/>
      <c r="H236" s="19"/>
      <c r="I236" s="18">
        <f>$I$50</f>
        <v>0</v>
      </c>
    </row>
    <row r="237" spans="1:9" ht="13.5" thickBot="1">
      <c r="A237" t="s">
        <v>32</v>
      </c>
      <c r="C237" s="50"/>
      <c r="D237" s="50"/>
      <c r="E237" s="50"/>
      <c r="F237" s="50"/>
      <c r="G237" s="50"/>
      <c r="H237" s="33"/>
      <c r="I237" s="18">
        <f>$I$51</f>
        <v>0</v>
      </c>
    </row>
    <row r="238" spans="1:9" ht="13.5" thickBot="1">
      <c r="A238" t="s">
        <v>22</v>
      </c>
      <c r="C238" s="1"/>
      <c r="D238" s="1"/>
      <c r="E238" s="1"/>
      <c r="F238" s="1"/>
      <c r="G238" s="1"/>
      <c r="H238" s="1"/>
      <c r="I238" s="13">
        <f>I233-I234-I235-I236-I237</f>
        <v>0</v>
      </c>
    </row>
    <row r="240" spans="1:9" ht="12.75">
      <c r="A240" s="51" t="s">
        <v>57</v>
      </c>
      <c r="B240" s="51"/>
      <c r="C240" s="51"/>
      <c r="D240" s="51"/>
      <c r="E240" s="51"/>
      <c r="F240" s="51"/>
      <c r="G240" s="51"/>
      <c r="H240" s="51"/>
      <c r="I240" s="51"/>
    </row>
    <row r="241" spans="1:9" ht="12.75">
      <c r="A241" s="31"/>
      <c r="B241" s="31"/>
      <c r="C241" s="31"/>
      <c r="D241" s="31"/>
      <c r="E241" s="31"/>
      <c r="F241" s="31"/>
      <c r="G241" s="31"/>
      <c r="H241" s="31"/>
      <c r="I241" s="31"/>
    </row>
    <row r="242" spans="1:9" ht="12.75">
      <c r="A242" s="11" t="s">
        <v>67</v>
      </c>
      <c r="B242" s="11"/>
      <c r="C242" s="45"/>
      <c r="D242" s="45"/>
      <c r="E242" s="45"/>
      <c r="F242" s="45"/>
      <c r="G242" s="2" t="s">
        <v>6</v>
      </c>
      <c r="H242" s="44"/>
      <c r="I242" s="44"/>
    </row>
    <row r="243" ht="12.75">
      <c r="A243" s="11"/>
    </row>
    <row r="244" spans="1:9" ht="12.75">
      <c r="A244" s="11" t="str">
        <f>IF($I$294&gt;($C$46*1.1),"Supervisor/Unit Head Signature REQUIRED","Supervisor/Unit Head Signature NOT REQUIRED")</f>
        <v>Supervisor/Unit Head Signature NOT REQUIRED</v>
      </c>
      <c r="B244" s="11"/>
      <c r="C244" s="45"/>
      <c r="D244" s="45"/>
      <c r="E244" s="45"/>
      <c r="F244" s="45"/>
      <c r="G244" s="2" t="s">
        <v>6</v>
      </c>
      <c r="H244" s="44"/>
      <c r="I244" s="44"/>
    </row>
    <row r="245" spans="3:9" ht="12.75">
      <c r="C245" s="35"/>
      <c r="D245" s="35"/>
      <c r="E245" s="35"/>
      <c r="F245" s="35"/>
      <c r="G245" s="35"/>
      <c r="H245" s="35"/>
      <c r="I245" s="35"/>
    </row>
    <row r="246" spans="1:9" ht="12.75">
      <c r="A246" s="48" t="s">
        <v>23</v>
      </c>
      <c r="B246" s="48"/>
      <c r="C246" s="48"/>
      <c r="D246" s="48"/>
      <c r="E246" s="48"/>
      <c r="F246" s="48"/>
      <c r="G246" s="48"/>
      <c r="H246" s="48"/>
      <c r="I246" s="48"/>
    </row>
    <row r="247" spans="1:9" s="15" customFormat="1" ht="12.7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.75">
      <c r="A248" t="s">
        <v>45</v>
      </c>
      <c r="C248" s="46">
        <f>$C$2</f>
        <v>0</v>
      </c>
      <c r="D248" s="47"/>
      <c r="E248" s="20" t="s">
        <v>43</v>
      </c>
      <c r="F248" s="52">
        <f>$F$2</f>
        <v>0</v>
      </c>
      <c r="G248" s="53"/>
      <c r="H248" s="20" t="s">
        <v>44</v>
      </c>
      <c r="I248" s="22">
        <f>$I$2</f>
        <v>0</v>
      </c>
    </row>
    <row r="250" spans="1:8" ht="12.75">
      <c r="A250" t="s">
        <v>24</v>
      </c>
      <c r="C250" s="3"/>
      <c r="D250" s="3"/>
      <c r="E250" s="3"/>
      <c r="F250" s="3"/>
      <c r="G250" s="3"/>
      <c r="H250" s="3"/>
    </row>
    <row r="251" ht="12.75">
      <c r="I251" s="8" t="s">
        <v>7</v>
      </c>
    </row>
    <row r="252" spans="1:9" ht="12.75">
      <c r="A252" t="s">
        <v>4</v>
      </c>
      <c r="B252" t="s">
        <v>63</v>
      </c>
      <c r="I252" s="9" t="s">
        <v>84</v>
      </c>
    </row>
    <row r="253" spans="1:11" ht="12.75">
      <c r="A253" t="s">
        <v>81</v>
      </c>
      <c r="B253">
        <f>'Account codes'!C$13</f>
        <v>56137</v>
      </c>
      <c r="C253" s="4"/>
      <c r="D253" s="4"/>
      <c r="E253" s="4"/>
      <c r="F253" s="4"/>
      <c r="G253" s="4"/>
      <c r="H253" s="4"/>
      <c r="I253" s="5">
        <f aca="true" t="shared" si="16" ref="I253:I273">SUM(C253:H253)</f>
        <v>0</v>
      </c>
      <c r="J253" s="28"/>
      <c r="K253" s="28"/>
    </row>
    <row r="254" spans="1:11" ht="12.75">
      <c r="A254" s="23" t="s">
        <v>79</v>
      </c>
      <c r="B254">
        <f>'Account codes'!C$14</f>
        <v>56137</v>
      </c>
      <c r="C254" s="4"/>
      <c r="D254" s="4"/>
      <c r="E254" s="4"/>
      <c r="F254" s="4"/>
      <c r="G254" s="4"/>
      <c r="H254" s="4"/>
      <c r="I254" s="5">
        <f t="shared" si="16"/>
        <v>0</v>
      </c>
      <c r="J254" s="28"/>
      <c r="K254" s="28"/>
    </row>
    <row r="255" spans="1:11" ht="12.75">
      <c r="A255" t="s">
        <v>82</v>
      </c>
      <c r="B255">
        <f>'Account codes'!C$15</f>
        <v>56137</v>
      </c>
      <c r="C255" s="4"/>
      <c r="D255" s="4"/>
      <c r="E255" s="4"/>
      <c r="F255" s="4"/>
      <c r="G255" s="4"/>
      <c r="H255" s="4"/>
      <c r="I255" s="5">
        <f t="shared" si="16"/>
        <v>0</v>
      </c>
      <c r="J255" s="28"/>
      <c r="K255" s="28"/>
    </row>
    <row r="256" spans="1:11" ht="12.75">
      <c r="A256" t="s">
        <v>77</v>
      </c>
      <c r="B256">
        <f>'Account codes'!C$16</f>
        <v>56137</v>
      </c>
      <c r="C256" s="4"/>
      <c r="D256" s="4"/>
      <c r="E256" s="4"/>
      <c r="F256" s="4"/>
      <c r="G256" s="4"/>
      <c r="H256" s="4"/>
      <c r="I256" s="5">
        <f t="shared" si="16"/>
        <v>0</v>
      </c>
      <c r="J256" s="28"/>
      <c r="K256" s="28"/>
    </row>
    <row r="257" spans="1:11" ht="12.75">
      <c r="A257" t="s">
        <v>61</v>
      </c>
      <c r="B257">
        <f>'Account codes'!C$17</f>
        <v>56137</v>
      </c>
      <c r="C257" s="4"/>
      <c r="D257" s="4"/>
      <c r="E257" s="4"/>
      <c r="F257" s="4"/>
      <c r="G257" s="4"/>
      <c r="H257" s="4"/>
      <c r="I257" s="5">
        <f t="shared" si="16"/>
        <v>0</v>
      </c>
      <c r="J257" s="28"/>
      <c r="K257" s="28"/>
    </row>
    <row r="258" spans="1:11" ht="12.75">
      <c r="A258" s="23" t="s">
        <v>80</v>
      </c>
      <c r="B258">
        <f>'Account codes'!C$18</f>
        <v>56137</v>
      </c>
      <c r="C258" s="4"/>
      <c r="D258" s="4"/>
      <c r="E258" s="4"/>
      <c r="F258" s="4"/>
      <c r="G258" s="4"/>
      <c r="H258" s="4"/>
      <c r="I258" s="5">
        <f t="shared" si="16"/>
        <v>0</v>
      </c>
      <c r="J258" s="28"/>
      <c r="K258" s="28"/>
    </row>
    <row r="259" spans="1:11" ht="12.75">
      <c r="A259" t="s">
        <v>58</v>
      </c>
      <c r="B259">
        <f>'Account codes'!C$19</f>
        <v>56137</v>
      </c>
      <c r="C259" s="4"/>
      <c r="D259" s="4"/>
      <c r="E259" s="4"/>
      <c r="F259" s="4"/>
      <c r="G259" s="4"/>
      <c r="H259" s="4"/>
      <c r="I259" s="5">
        <f t="shared" si="16"/>
        <v>0</v>
      </c>
      <c r="J259" s="28"/>
      <c r="K259" s="28"/>
    </row>
    <row r="260" spans="1:11" ht="12.75">
      <c r="A260" t="s">
        <v>41</v>
      </c>
      <c r="B260">
        <f>'Account codes'!C$20</f>
        <v>56137</v>
      </c>
      <c r="C260" s="4"/>
      <c r="D260" s="4"/>
      <c r="E260" s="4"/>
      <c r="F260" s="4"/>
      <c r="G260" s="4"/>
      <c r="H260" s="4"/>
      <c r="I260" s="5">
        <f t="shared" si="16"/>
        <v>0</v>
      </c>
      <c r="J260" s="28"/>
      <c r="K260" s="28"/>
    </row>
    <row r="261" spans="1:11" ht="12.75">
      <c r="A261" s="23" t="s">
        <v>48</v>
      </c>
      <c r="B261">
        <f>'Account codes'!C$21</f>
        <v>56137</v>
      </c>
      <c r="C261" s="4"/>
      <c r="D261" s="4"/>
      <c r="E261" s="4"/>
      <c r="F261" s="4"/>
      <c r="G261" s="4"/>
      <c r="H261" s="4"/>
      <c r="I261" s="5">
        <f t="shared" si="16"/>
        <v>0</v>
      </c>
      <c r="J261" s="28"/>
      <c r="K261" s="28"/>
    </row>
    <row r="262" spans="1:11" ht="12.75">
      <c r="A262" t="s">
        <v>0</v>
      </c>
      <c r="B262">
        <f>'Account codes'!C$22</f>
        <v>56137</v>
      </c>
      <c r="C262" s="4"/>
      <c r="D262" s="4"/>
      <c r="E262" s="4"/>
      <c r="F262" s="4"/>
      <c r="G262" s="4"/>
      <c r="H262" s="4"/>
      <c r="I262" s="5">
        <f t="shared" si="16"/>
        <v>0</v>
      </c>
      <c r="J262" s="28"/>
      <c r="K262" s="28"/>
    </row>
    <row r="263" spans="1:11" ht="12.75">
      <c r="A263" s="23" t="s">
        <v>49</v>
      </c>
      <c r="B263">
        <f>'Account codes'!C$23</f>
        <v>56137</v>
      </c>
      <c r="C263" s="4"/>
      <c r="D263" s="4"/>
      <c r="E263" s="4"/>
      <c r="F263" s="4"/>
      <c r="G263" s="4"/>
      <c r="H263" s="4"/>
      <c r="I263" s="5">
        <f t="shared" si="16"/>
        <v>0</v>
      </c>
      <c r="J263" s="28"/>
      <c r="K263" s="28"/>
    </row>
    <row r="264" spans="1:11" ht="12.75">
      <c r="A264" t="s">
        <v>1</v>
      </c>
      <c r="B264">
        <f>'Account codes'!C$24</f>
        <v>56137</v>
      </c>
      <c r="C264" s="4"/>
      <c r="D264" s="4"/>
      <c r="E264" s="4"/>
      <c r="F264" s="4"/>
      <c r="G264" s="4"/>
      <c r="H264" s="4"/>
      <c r="I264" s="5">
        <f t="shared" si="16"/>
        <v>0</v>
      </c>
      <c r="J264" s="28"/>
      <c r="K264" s="28"/>
    </row>
    <row r="265" spans="1:11" ht="12.75">
      <c r="A265" s="23" t="s">
        <v>50</v>
      </c>
      <c r="B265">
        <f>'Account codes'!C$25</f>
        <v>56137</v>
      </c>
      <c r="C265" s="4"/>
      <c r="D265" s="4"/>
      <c r="E265" s="4"/>
      <c r="F265" s="4"/>
      <c r="G265" s="4"/>
      <c r="H265" s="4"/>
      <c r="I265" s="5">
        <f t="shared" si="16"/>
        <v>0</v>
      </c>
      <c r="J265" s="28"/>
      <c r="K265" s="28"/>
    </row>
    <row r="266" spans="1:11" ht="12.75">
      <c r="A266" t="s">
        <v>2</v>
      </c>
      <c r="B266">
        <f>'Account codes'!C$26</f>
        <v>56137</v>
      </c>
      <c r="C266" s="4"/>
      <c r="D266" s="4"/>
      <c r="E266" s="4"/>
      <c r="F266" s="4"/>
      <c r="G266" s="4"/>
      <c r="H266" s="4"/>
      <c r="I266" s="5">
        <f t="shared" si="16"/>
        <v>0</v>
      </c>
      <c r="J266" s="28"/>
      <c r="K266" s="28"/>
    </row>
    <row r="267" spans="1:11" ht="12.75">
      <c r="A267" s="15" t="s">
        <v>83</v>
      </c>
      <c r="B267">
        <f>'Account codes'!C$27</f>
        <v>56137</v>
      </c>
      <c r="C267" s="4"/>
      <c r="D267" s="4"/>
      <c r="E267" s="4"/>
      <c r="F267" s="4"/>
      <c r="G267" s="4"/>
      <c r="H267" s="4"/>
      <c r="I267" s="5">
        <f t="shared" si="16"/>
        <v>0</v>
      </c>
      <c r="J267" s="28"/>
      <c r="K267" s="28"/>
    </row>
    <row r="268" spans="1:11" ht="12.75">
      <c r="A268" s="30" t="s">
        <v>62</v>
      </c>
      <c r="B268" s="30"/>
      <c r="C268" s="4"/>
      <c r="D268" s="4"/>
      <c r="E268" s="4"/>
      <c r="F268" s="4"/>
      <c r="G268" s="4"/>
      <c r="H268" s="4"/>
      <c r="I268" s="5">
        <f t="shared" si="16"/>
        <v>0</v>
      </c>
      <c r="J268" s="28"/>
      <c r="K268" s="28"/>
    </row>
    <row r="269" spans="1:11" ht="12.75">
      <c r="A269" s="30" t="s">
        <v>62</v>
      </c>
      <c r="B269" s="30"/>
      <c r="C269" s="4"/>
      <c r="D269" s="4"/>
      <c r="E269" s="4"/>
      <c r="F269" s="4"/>
      <c r="G269" s="4"/>
      <c r="H269" s="4"/>
      <c r="I269" s="5">
        <f>SUM(C269:H269)</f>
        <v>0</v>
      </c>
      <c r="J269" s="28"/>
      <c r="K269" s="28"/>
    </row>
    <row r="270" spans="1:11" ht="12.75">
      <c r="A270" s="30" t="s">
        <v>62</v>
      </c>
      <c r="B270" s="30"/>
      <c r="C270" s="4"/>
      <c r="D270" s="4"/>
      <c r="E270" s="4"/>
      <c r="F270" s="4"/>
      <c r="G270" s="4"/>
      <c r="H270" s="4"/>
      <c r="I270" s="5">
        <f t="shared" si="16"/>
        <v>0</v>
      </c>
      <c r="J270" s="28"/>
      <c r="K270" s="28"/>
    </row>
    <row r="271" spans="1:11" ht="12.75">
      <c r="A271" s="30" t="s">
        <v>62</v>
      </c>
      <c r="B271" s="30"/>
      <c r="C271" s="4"/>
      <c r="D271" s="4"/>
      <c r="E271" s="4"/>
      <c r="F271" s="4"/>
      <c r="G271" s="4"/>
      <c r="H271" s="4"/>
      <c r="I271" s="5">
        <f t="shared" si="16"/>
        <v>0</v>
      </c>
      <c r="J271" s="28"/>
      <c r="K271" s="28"/>
    </row>
    <row r="272" spans="1:11" ht="12.75">
      <c r="A272" s="30" t="s">
        <v>62</v>
      </c>
      <c r="B272" s="30"/>
      <c r="C272" s="4"/>
      <c r="D272" s="4"/>
      <c r="E272" s="4"/>
      <c r="F272" s="4"/>
      <c r="G272" s="4"/>
      <c r="H272" s="4"/>
      <c r="I272" s="5">
        <f t="shared" si="16"/>
        <v>0</v>
      </c>
      <c r="J272" s="28"/>
      <c r="K272" s="28"/>
    </row>
    <row r="273" spans="1:11" ht="12.75">
      <c r="A273" s="30" t="s">
        <v>62</v>
      </c>
      <c r="B273" s="30"/>
      <c r="C273" s="4"/>
      <c r="D273" s="4"/>
      <c r="E273" s="4"/>
      <c r="F273" s="4"/>
      <c r="G273" s="4"/>
      <c r="H273" s="4"/>
      <c r="I273" s="5">
        <f t="shared" si="16"/>
        <v>0</v>
      </c>
      <c r="J273" s="28"/>
      <c r="K273" s="28"/>
    </row>
    <row r="274" spans="1:9" ht="12.75">
      <c r="A274" t="s">
        <v>7</v>
      </c>
      <c r="C274" s="5">
        <f aca="true" t="shared" si="17" ref="C274:I274">SUM(C253:C273)</f>
        <v>0</v>
      </c>
      <c r="D274" s="5">
        <f t="shared" si="17"/>
        <v>0</v>
      </c>
      <c r="E274" s="5">
        <f t="shared" si="17"/>
        <v>0</v>
      </c>
      <c r="F274" s="5">
        <f t="shared" si="17"/>
        <v>0</v>
      </c>
      <c r="G274" s="5">
        <f t="shared" si="17"/>
        <v>0</v>
      </c>
      <c r="H274" s="5">
        <f t="shared" si="17"/>
        <v>0</v>
      </c>
      <c r="I274" s="5">
        <f t="shared" si="17"/>
        <v>0</v>
      </c>
    </row>
    <row r="275" spans="10:11" ht="12.75">
      <c r="J275" s="28"/>
      <c r="K275" s="28"/>
    </row>
    <row r="276" spans="1:11" ht="12.75">
      <c r="A276" t="s">
        <v>3</v>
      </c>
      <c r="J276" s="28"/>
      <c r="K276" s="28"/>
    </row>
    <row r="277" spans="1:11" ht="12.75">
      <c r="A277" t="s">
        <v>59</v>
      </c>
      <c r="B277">
        <f>'Account codes'!C$28</f>
        <v>56137</v>
      </c>
      <c r="C277" s="4"/>
      <c r="D277" s="4"/>
      <c r="E277" s="4"/>
      <c r="F277" s="4"/>
      <c r="G277" s="4"/>
      <c r="H277" s="4"/>
      <c r="I277" s="5">
        <f>SUM(C277:H277)</f>
        <v>0</v>
      </c>
      <c r="J277" s="28"/>
      <c r="K277" s="28"/>
    </row>
    <row r="278" spans="1:9" ht="12.75">
      <c r="A278" s="23" t="s">
        <v>79</v>
      </c>
      <c r="B278">
        <f>'Account codes'!C$14</f>
        <v>56137</v>
      </c>
      <c r="C278" s="4"/>
      <c r="D278" s="4"/>
      <c r="E278" s="4"/>
      <c r="F278" s="4"/>
      <c r="G278" s="4"/>
      <c r="H278" s="4"/>
      <c r="I278" s="5">
        <f aca="true" t="shared" si="18" ref="I278:I289">SUM(C278:H278)</f>
        <v>0</v>
      </c>
    </row>
    <row r="279" spans="1:9" ht="12.75">
      <c r="A279" t="s">
        <v>60</v>
      </c>
      <c r="B279">
        <f>'Account codes'!C$29</f>
        <v>56137</v>
      </c>
      <c r="C279" s="4"/>
      <c r="D279" s="4"/>
      <c r="E279" s="4"/>
      <c r="F279" s="4"/>
      <c r="G279" s="4"/>
      <c r="H279" s="4"/>
      <c r="I279" s="5">
        <f t="shared" si="18"/>
        <v>0</v>
      </c>
    </row>
    <row r="280" spans="1:9" ht="12.75">
      <c r="A280" t="s">
        <v>77</v>
      </c>
      <c r="B280">
        <f>'Account codes'!C$16</f>
        <v>56137</v>
      </c>
      <c r="C280" s="4"/>
      <c r="D280" s="4"/>
      <c r="E280" s="4"/>
      <c r="F280" s="4"/>
      <c r="G280" s="4"/>
      <c r="H280" s="4"/>
      <c r="I280" s="5">
        <f t="shared" si="18"/>
        <v>0</v>
      </c>
    </row>
    <row r="281" spans="1:9" ht="12.75">
      <c r="A281" t="s">
        <v>61</v>
      </c>
      <c r="B281">
        <f>'Account codes'!C$17</f>
        <v>56137</v>
      </c>
      <c r="C281" s="4"/>
      <c r="D281" s="4"/>
      <c r="E281" s="4"/>
      <c r="F281" s="4"/>
      <c r="G281" s="4"/>
      <c r="H281" s="4"/>
      <c r="I281" s="5">
        <f t="shared" si="18"/>
        <v>0</v>
      </c>
    </row>
    <row r="282" spans="1:9" ht="12.75">
      <c r="A282" s="23" t="s">
        <v>80</v>
      </c>
      <c r="B282">
        <f>'Account codes'!C$18</f>
        <v>56137</v>
      </c>
      <c r="C282" s="4"/>
      <c r="D282" s="4"/>
      <c r="E282" s="4"/>
      <c r="F282" s="4"/>
      <c r="G282" s="4"/>
      <c r="H282" s="4"/>
      <c r="I282" s="5">
        <f t="shared" si="18"/>
        <v>0</v>
      </c>
    </row>
    <row r="283" spans="1:9" ht="12.75">
      <c r="A283" t="s">
        <v>1</v>
      </c>
      <c r="B283">
        <f>'Account codes'!C$24</f>
        <v>56137</v>
      </c>
      <c r="C283" s="4"/>
      <c r="D283" s="4"/>
      <c r="E283" s="4"/>
      <c r="F283" s="4"/>
      <c r="G283" s="4"/>
      <c r="H283" s="4"/>
      <c r="I283" s="5">
        <f t="shared" si="18"/>
        <v>0</v>
      </c>
    </row>
    <row r="284" spans="1:9" ht="12.75">
      <c r="A284" s="37" t="s">
        <v>78</v>
      </c>
      <c r="B284">
        <f>'Account codes'!C$30</f>
        <v>56137</v>
      </c>
      <c r="C284" s="4"/>
      <c r="D284" s="4"/>
      <c r="E284" s="4"/>
      <c r="F284" s="4"/>
      <c r="G284" s="4"/>
      <c r="H284" s="4"/>
      <c r="I284" s="5">
        <f t="shared" si="18"/>
        <v>0</v>
      </c>
    </row>
    <row r="285" spans="1:11" ht="12.75">
      <c r="A285" s="30" t="s">
        <v>62</v>
      </c>
      <c r="B285" s="30"/>
      <c r="C285" s="4"/>
      <c r="D285" s="4"/>
      <c r="E285" s="4"/>
      <c r="F285" s="4"/>
      <c r="G285" s="4"/>
      <c r="H285" s="4"/>
      <c r="I285" s="5">
        <f t="shared" si="18"/>
        <v>0</v>
      </c>
      <c r="J285" s="28"/>
      <c r="K285" s="28"/>
    </row>
    <row r="286" spans="1:11" ht="12.75">
      <c r="A286" s="30" t="s">
        <v>62</v>
      </c>
      <c r="B286" s="30"/>
      <c r="C286" s="4"/>
      <c r="D286" s="4"/>
      <c r="E286" s="4"/>
      <c r="F286" s="4"/>
      <c r="G286" s="4"/>
      <c r="H286" s="4"/>
      <c r="I286" s="5">
        <f t="shared" si="18"/>
        <v>0</v>
      </c>
      <c r="J286" s="28"/>
      <c r="K286" s="28"/>
    </row>
    <row r="287" spans="1:11" ht="12.75">
      <c r="A287" s="30" t="s">
        <v>62</v>
      </c>
      <c r="B287" s="30"/>
      <c r="C287" s="4"/>
      <c r="D287" s="4"/>
      <c r="E287" s="4"/>
      <c r="F287" s="4"/>
      <c r="G287" s="4"/>
      <c r="H287" s="4"/>
      <c r="I287" s="5">
        <f t="shared" si="18"/>
        <v>0</v>
      </c>
      <c r="J287" s="28"/>
      <c r="K287" s="28"/>
    </row>
    <row r="288" spans="1:11" ht="12.75">
      <c r="A288" s="30" t="s">
        <v>62</v>
      </c>
      <c r="B288" s="30"/>
      <c r="C288" s="4"/>
      <c r="D288" s="4"/>
      <c r="E288" s="4"/>
      <c r="F288" s="4"/>
      <c r="G288" s="4"/>
      <c r="H288" s="4"/>
      <c r="I288" s="5">
        <f t="shared" si="18"/>
        <v>0</v>
      </c>
      <c r="J288" s="28"/>
      <c r="K288" s="28"/>
    </row>
    <row r="289" spans="1:11" ht="12.75">
      <c r="A289" s="30" t="s">
        <v>62</v>
      </c>
      <c r="B289" s="30"/>
      <c r="C289" s="4"/>
      <c r="D289" s="4"/>
      <c r="E289" s="4"/>
      <c r="F289" s="4"/>
      <c r="G289" s="4"/>
      <c r="H289" s="4"/>
      <c r="I289" s="5">
        <f t="shared" si="18"/>
        <v>0</v>
      </c>
      <c r="J289" s="28"/>
      <c r="K289" s="28"/>
    </row>
    <row r="290" spans="1:9" ht="12.75">
      <c r="A290" s="30" t="s">
        <v>62</v>
      </c>
      <c r="B290" s="30"/>
      <c r="C290" s="4"/>
      <c r="D290" s="4"/>
      <c r="E290" s="4"/>
      <c r="F290" s="4"/>
      <c r="G290" s="4"/>
      <c r="H290" s="4"/>
      <c r="I290" s="5">
        <f>SUM(C290:H290)</f>
        <v>0</v>
      </c>
    </row>
    <row r="291" spans="1:9" ht="12.75">
      <c r="A291" t="s">
        <v>7</v>
      </c>
      <c r="C291" s="5">
        <f>SUM(C277:C290)</f>
        <v>0</v>
      </c>
      <c r="D291" s="5">
        <f aca="true" t="shared" si="19" ref="D291:I291">SUM(D277:D290)</f>
        <v>0</v>
      </c>
      <c r="E291" s="5">
        <f t="shared" si="19"/>
        <v>0</v>
      </c>
      <c r="F291" s="5">
        <f t="shared" si="19"/>
        <v>0</v>
      </c>
      <c r="G291" s="5">
        <f t="shared" si="19"/>
        <v>0</v>
      </c>
      <c r="H291" s="5">
        <f t="shared" si="19"/>
        <v>0</v>
      </c>
      <c r="I291" s="5">
        <f t="shared" si="19"/>
        <v>0</v>
      </c>
    </row>
    <row r="293" spans="1:9" ht="12.75">
      <c r="A293" t="s">
        <v>66</v>
      </c>
      <c r="C293" s="32">
        <f>$C$46</f>
        <v>0</v>
      </c>
      <c r="I293" s="2" t="s">
        <v>39</v>
      </c>
    </row>
    <row r="294" spans="1:9" ht="12.75">
      <c r="A294" t="s">
        <v>38</v>
      </c>
      <c r="C294" s="33"/>
      <c r="D294" s="33"/>
      <c r="E294" s="33"/>
      <c r="F294" s="33"/>
      <c r="G294" s="33"/>
      <c r="H294" s="33"/>
      <c r="I294" s="10">
        <f>$I$28+$I$44+$I$91+$I$108+$I$152+$I$169+$I$213+$I$230+$I$274+$I$291</f>
        <v>0</v>
      </c>
    </row>
    <row r="295" spans="1:9" ht="12.75">
      <c r="A295" t="s">
        <v>31</v>
      </c>
      <c r="C295" s="33"/>
      <c r="D295" s="33"/>
      <c r="E295" s="33"/>
      <c r="F295" s="33"/>
      <c r="G295" s="33"/>
      <c r="H295" s="33"/>
      <c r="I295" s="10">
        <f>$I$44+$I$108+$I$169+$I$230+$I$291</f>
        <v>0</v>
      </c>
    </row>
    <row r="296" spans="1:9" ht="12.75">
      <c r="A296" t="s">
        <v>5</v>
      </c>
      <c r="C296" s="34"/>
      <c r="D296" s="34"/>
      <c r="E296" s="34"/>
      <c r="F296" s="34"/>
      <c r="G296" s="34"/>
      <c r="H296" s="34"/>
      <c r="I296" s="18">
        <f>$I$49</f>
        <v>0</v>
      </c>
    </row>
    <row r="297" spans="1:9" ht="12.75">
      <c r="A297" t="s">
        <v>28</v>
      </c>
      <c r="C297" s="19"/>
      <c r="D297" s="19"/>
      <c r="E297" s="19"/>
      <c r="F297" s="19"/>
      <c r="G297" s="19"/>
      <c r="H297" s="19"/>
      <c r="I297" s="18">
        <f>$I$50</f>
        <v>0</v>
      </c>
    </row>
    <row r="298" spans="1:9" ht="13.5" thickBot="1">
      <c r="A298" t="s">
        <v>32</v>
      </c>
      <c r="C298" s="50"/>
      <c r="D298" s="50"/>
      <c r="E298" s="50"/>
      <c r="F298" s="50"/>
      <c r="G298" s="50"/>
      <c r="H298" s="33"/>
      <c r="I298" s="18">
        <f>$I$51</f>
        <v>0</v>
      </c>
    </row>
    <row r="299" spans="1:9" ht="13.5" thickBot="1">
      <c r="A299" t="s">
        <v>25</v>
      </c>
      <c r="C299" s="1"/>
      <c r="D299" s="1"/>
      <c r="E299" s="1"/>
      <c r="F299" s="1"/>
      <c r="G299" s="1"/>
      <c r="H299" s="1"/>
      <c r="I299" s="13">
        <f>I294-I295-I296-I297-I298</f>
        <v>0</v>
      </c>
    </row>
    <row r="301" spans="1:9" ht="12.75">
      <c r="A301" s="51" t="s">
        <v>57</v>
      </c>
      <c r="B301" s="51"/>
      <c r="C301" s="51"/>
      <c r="D301" s="51"/>
      <c r="E301" s="51"/>
      <c r="F301" s="51"/>
      <c r="G301" s="51"/>
      <c r="H301" s="51"/>
      <c r="I301" s="51"/>
    </row>
    <row r="302" spans="1:9" ht="12.75">
      <c r="A302" s="31"/>
      <c r="B302" s="31"/>
      <c r="C302" s="31"/>
      <c r="D302" s="31"/>
      <c r="E302" s="31"/>
      <c r="F302" s="31"/>
      <c r="G302" s="31"/>
      <c r="H302" s="31"/>
      <c r="I302" s="31"/>
    </row>
    <row r="303" spans="1:9" ht="12.75">
      <c r="A303" s="11" t="s">
        <v>67</v>
      </c>
      <c r="B303" s="11"/>
      <c r="C303" s="45"/>
      <c r="D303" s="45"/>
      <c r="E303" s="45"/>
      <c r="F303" s="45"/>
      <c r="G303" s="2" t="s">
        <v>6</v>
      </c>
      <c r="H303" s="44"/>
      <c r="I303" s="44"/>
    </row>
    <row r="304" ht="12.75">
      <c r="A304" s="11"/>
    </row>
    <row r="305" spans="1:9" ht="12.75">
      <c r="A305" s="11" t="str">
        <f>IF($I$294&gt;($C$46*1.1),"Supervisor/Unit Head Signature REQUIRED","Supervisor/Unit Head Signature NOT REQUIRED")</f>
        <v>Supervisor/Unit Head Signature NOT REQUIRED</v>
      </c>
      <c r="B305" s="11"/>
      <c r="C305" s="45"/>
      <c r="D305" s="45"/>
      <c r="E305" s="45"/>
      <c r="F305" s="45"/>
      <c r="G305" s="2" t="s">
        <v>6</v>
      </c>
      <c r="H305" s="44"/>
      <c r="I305" s="44"/>
    </row>
    <row r="306" spans="3:9" ht="12.75">
      <c r="C306" s="35"/>
      <c r="D306" s="35"/>
      <c r="E306" s="35"/>
      <c r="F306" s="35"/>
      <c r="G306" s="35"/>
      <c r="H306" s="35"/>
      <c r="I306" s="35"/>
    </row>
  </sheetData>
  <sheetProtection selectLockedCells="1"/>
  <mergeCells count="46">
    <mergeCell ref="F126:G126"/>
    <mergeCell ref="C305:F305"/>
    <mergeCell ref="H305:I305"/>
    <mergeCell ref="A124:I124"/>
    <mergeCell ref="H181:I181"/>
    <mergeCell ref="C242:F242"/>
    <mergeCell ref="F187:G187"/>
    <mergeCell ref="C176:G176"/>
    <mergeCell ref="C237:G237"/>
    <mergeCell ref="A179:I179"/>
    <mergeCell ref="B60:I62"/>
    <mergeCell ref="C122:F122"/>
    <mergeCell ref="A240:I240"/>
    <mergeCell ref="A246:I246"/>
    <mergeCell ref="F248:G248"/>
    <mergeCell ref="C303:F303"/>
    <mergeCell ref="H303:I303"/>
    <mergeCell ref="C248:D248"/>
    <mergeCell ref="A301:I301"/>
    <mergeCell ref="C298:G298"/>
    <mergeCell ref="C120:F120"/>
    <mergeCell ref="H120:I120"/>
    <mergeCell ref="A63:I63"/>
    <mergeCell ref="C65:D65"/>
    <mergeCell ref="F65:G65"/>
    <mergeCell ref="C115:G115"/>
    <mergeCell ref="A118:I118"/>
    <mergeCell ref="A1:I1"/>
    <mergeCell ref="C58:F58"/>
    <mergeCell ref="H56:I56"/>
    <mergeCell ref="H58:I58"/>
    <mergeCell ref="F2:G2"/>
    <mergeCell ref="C2:D2"/>
    <mergeCell ref="C51:G51"/>
    <mergeCell ref="A54:I54"/>
    <mergeCell ref="C56:F56"/>
    <mergeCell ref="H122:I122"/>
    <mergeCell ref="C183:F183"/>
    <mergeCell ref="H183:I183"/>
    <mergeCell ref="C244:F244"/>
    <mergeCell ref="H244:I244"/>
    <mergeCell ref="H242:I242"/>
    <mergeCell ref="C187:D187"/>
    <mergeCell ref="A185:I185"/>
    <mergeCell ref="C126:D126"/>
    <mergeCell ref="C181:F181"/>
  </mergeCells>
  <printOptions horizontalCentered="1"/>
  <pageMargins left="0.25" right="0.25" top="1" bottom="0.5" header="0.5" footer="0.25"/>
  <pageSetup horizontalDpi="600" verticalDpi="600" orientation="portrait" scale="88" r:id="rId3"/>
  <headerFooter alignWithMargins="0">
    <oddHeader>&amp;C&amp;12University of Houston
Travel Expense Report - Local Funds Only</oddHeader>
    <oddFooter>&amp;L&amp;8Note: If Travel Expense Report (TER) is more than one page, it is only necessary to sign the last page.&amp;R&amp;8Rev. 4/30/13</oddFooter>
  </headerFooter>
  <rowBreaks count="4" manualBreakCount="4">
    <brk id="62" max="255" man="1"/>
    <brk id="123" max="255" man="1"/>
    <brk id="184" max="255" man="1"/>
    <brk id="2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D3" sqref="D3"/>
    </sheetView>
  </sheetViews>
  <sheetFormatPr defaultColWidth="6.421875" defaultRowHeight="12.75"/>
  <cols>
    <col min="1" max="1" width="4.28125" style="41" customWidth="1"/>
    <col min="2" max="2" width="120.7109375" style="40" customWidth="1"/>
    <col min="3" max="4" width="6.421875" style="38" customWidth="1"/>
    <col min="5" max="5" width="6.28125" style="38" customWidth="1"/>
    <col min="6" max="16384" width="6.421875" style="38" customWidth="1"/>
  </cols>
  <sheetData>
    <row r="1" spans="1:2" ht="26.25" customHeight="1">
      <c r="A1" s="39">
        <v>1</v>
      </c>
      <c r="B1" s="42" t="s">
        <v>64</v>
      </c>
    </row>
    <row r="2" spans="1:2" ht="26.25" customHeight="1">
      <c r="A2" s="39">
        <v>2</v>
      </c>
      <c r="B2" s="43" t="s">
        <v>91</v>
      </c>
    </row>
    <row r="3" spans="1:2" ht="26.25" customHeight="1">
      <c r="A3" s="39">
        <v>3</v>
      </c>
      <c r="B3" s="42" t="s">
        <v>65</v>
      </c>
    </row>
    <row r="4" spans="1:2" ht="26.25" customHeight="1">
      <c r="A4" s="39">
        <v>4</v>
      </c>
      <c r="B4" s="40" t="s">
        <v>73</v>
      </c>
    </row>
    <row r="5" spans="1:2" ht="26.25" customHeight="1">
      <c r="A5" s="39">
        <v>5</v>
      </c>
      <c r="B5" s="40" t="s">
        <v>42</v>
      </c>
    </row>
    <row r="6" spans="1:2" ht="26.25" customHeight="1">
      <c r="A6" s="39">
        <v>6</v>
      </c>
      <c r="B6" s="40" t="s">
        <v>46</v>
      </c>
    </row>
    <row r="7" spans="1:2" ht="26.25" customHeight="1">
      <c r="A7" s="39">
        <v>7</v>
      </c>
      <c r="B7" s="40" t="s">
        <v>47</v>
      </c>
    </row>
    <row r="8" spans="1:2" ht="26.25" customHeight="1">
      <c r="A8" s="39">
        <v>8</v>
      </c>
      <c r="B8" s="40" t="s">
        <v>16</v>
      </c>
    </row>
    <row r="9" spans="1:2" ht="26.25" customHeight="1">
      <c r="A9" s="39">
        <v>9</v>
      </c>
      <c r="B9" s="40" t="s">
        <v>40</v>
      </c>
    </row>
    <row r="10" spans="1:2" ht="26.25" customHeight="1">
      <c r="A10" s="39">
        <v>10</v>
      </c>
      <c r="B10" s="40" t="s">
        <v>68</v>
      </c>
    </row>
    <row r="11" spans="1:2" ht="26.25" customHeight="1">
      <c r="A11" s="39">
        <v>11</v>
      </c>
      <c r="B11" s="40" t="s">
        <v>69</v>
      </c>
    </row>
    <row r="12" spans="1:2" ht="26.25" customHeight="1">
      <c r="A12" s="39">
        <v>12</v>
      </c>
      <c r="B12" s="40" t="s">
        <v>12</v>
      </c>
    </row>
    <row r="13" spans="1:2" ht="26.25" customHeight="1">
      <c r="A13" s="39">
        <v>13</v>
      </c>
      <c r="B13" s="40" t="s">
        <v>88</v>
      </c>
    </row>
    <row r="14" spans="1:2" ht="26.25" customHeight="1">
      <c r="A14" s="39">
        <v>14</v>
      </c>
      <c r="B14" s="40" t="s">
        <v>70</v>
      </c>
    </row>
    <row r="15" spans="1:2" ht="26.25" customHeight="1">
      <c r="A15" s="39">
        <v>15</v>
      </c>
      <c r="B15" s="40" t="s">
        <v>72</v>
      </c>
    </row>
    <row r="16" spans="1:2" ht="26.25" customHeight="1">
      <c r="A16" s="39">
        <v>16</v>
      </c>
      <c r="B16" s="40" t="s">
        <v>89</v>
      </c>
    </row>
    <row r="17" spans="1:2" ht="26.25" customHeight="1">
      <c r="A17" s="39">
        <v>17</v>
      </c>
      <c r="B17" s="40" t="s">
        <v>71</v>
      </c>
    </row>
  </sheetData>
  <sheetProtection sheet="1"/>
  <printOptions gridLines="1" horizontalCentered="1"/>
  <pageMargins left="0" right="0" top="1" bottom="1" header="0.5" footer="0.5"/>
  <pageSetup fitToHeight="1" fitToWidth="1" horizontalDpi="600" verticalDpi="600" orientation="landscape" r:id="rId1"/>
  <headerFooter alignWithMargins="0">
    <oddHeader>&amp;C&amp;12University of Houston
Instructions for the Travel Expense Report</oddHeader>
    <oddFooter>&amp;C&amp;P of &amp;N&amp;RRev. 2/10/12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MTGlisson</dc:creator>
  <cp:keywords/>
  <dc:description/>
  <cp:lastModifiedBy>proch</cp:lastModifiedBy>
  <cp:lastPrinted>2013-05-01T14:31:22Z</cp:lastPrinted>
  <dcterms:created xsi:type="dcterms:W3CDTF">2002-01-03T14:39:24Z</dcterms:created>
  <dcterms:modified xsi:type="dcterms:W3CDTF">2014-02-27T19:39:19Z</dcterms:modified>
  <cp:category/>
  <cp:version/>
  <cp:contentType/>
  <cp:contentStatus/>
</cp:coreProperties>
</file>